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enny.parekh\Desktop\Jenny\Focused Fund Details\Enablers\Nov-23\"/>
    </mc:Choice>
  </mc:AlternateContent>
  <xr:revisionPtr revIDLastSave="0" documentId="13_ncr:1_{6F0BFBE1-4BAA-494D-94EF-06295BADF1E1}" xr6:coauthVersionLast="47" xr6:coauthVersionMax="47" xr10:uidLastSave="{00000000-0000-0000-0000-000000000000}"/>
  <bookViews>
    <workbookView xWindow="-110" yWindow="-110" windowWidth="19420" windowHeight="10420" tabRatio="692" xr2:uid="{00000000-000D-0000-FFFF-FFFF00000000}"/>
  </bookViews>
  <sheets>
    <sheet name="Lumpsum" sheetId="1" r:id="rId1"/>
    <sheet name="SI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R32" i="1"/>
  <c r="S32" i="1" s="1"/>
  <c r="P27" i="1"/>
  <c r="O27" i="1"/>
  <c r="N27" i="1"/>
  <c r="M27" i="1"/>
  <c r="L27" i="1"/>
  <c r="R27" i="1"/>
  <c r="S27" i="1" s="1"/>
  <c r="P12" i="1"/>
  <c r="O12" i="1"/>
  <c r="N12" i="1"/>
  <c r="M12" i="1"/>
  <c r="L12" i="1"/>
  <c r="R12" i="1"/>
  <c r="S12" i="1" s="1"/>
  <c r="P49" i="1"/>
  <c r="L49" i="1"/>
  <c r="R49" i="1"/>
  <c r="S49" i="1" s="1"/>
  <c r="P53" i="1"/>
  <c r="O53" i="1"/>
  <c r="N53" i="1"/>
  <c r="M53" i="1"/>
  <c r="L53" i="1"/>
  <c r="R53" i="1"/>
  <c r="S53" i="1" s="1"/>
  <c r="P21" i="1"/>
  <c r="R21" i="1"/>
  <c r="S21" i="1" s="1"/>
  <c r="P43" i="1"/>
  <c r="O43" i="1"/>
  <c r="N43" i="1"/>
  <c r="M43" i="1"/>
  <c r="L43" i="1"/>
  <c r="R43" i="1"/>
  <c r="S43" i="1" s="1"/>
  <c r="P39" i="1"/>
  <c r="O39" i="1"/>
  <c r="N39" i="1"/>
  <c r="M39" i="1"/>
  <c r="L39" i="1"/>
  <c r="R39" i="1"/>
  <c r="S39" i="1" s="1"/>
  <c r="P31" i="1"/>
  <c r="N31" i="1"/>
  <c r="M31" i="1"/>
  <c r="L31" i="1"/>
  <c r="R31" i="1"/>
  <c r="S31" i="1" s="1"/>
  <c r="P55" i="1"/>
  <c r="O55" i="1"/>
  <c r="N55" i="1"/>
  <c r="M55" i="1"/>
  <c r="L55" i="1"/>
  <c r="R55" i="1"/>
  <c r="S55" i="1" s="1"/>
  <c r="P36" i="1" l="1"/>
  <c r="O36" i="1"/>
  <c r="N36" i="1"/>
  <c r="M36" i="1"/>
  <c r="L36" i="1"/>
  <c r="R36" i="1"/>
  <c r="S36" i="1" s="1"/>
  <c r="P9" i="1"/>
  <c r="O9" i="1"/>
  <c r="N9" i="1"/>
  <c r="M9" i="1"/>
  <c r="L9" i="1"/>
  <c r="R9" i="1"/>
  <c r="S9" i="1" s="1"/>
  <c r="P20" i="1" l="1"/>
  <c r="R20" i="1"/>
  <c r="S20" i="1" s="1"/>
  <c r="P45" i="1"/>
  <c r="O45" i="1"/>
  <c r="N45" i="1"/>
  <c r="M45" i="1"/>
  <c r="L45" i="1"/>
  <c r="R45" i="1"/>
  <c r="S45" i="1" s="1"/>
  <c r="P8" i="1"/>
  <c r="O8" i="1"/>
  <c r="N8" i="1"/>
  <c r="M8" i="1"/>
  <c r="L8" i="1"/>
  <c r="R8" i="1"/>
  <c r="S8" i="1" s="1"/>
  <c r="P33" i="1" l="1"/>
  <c r="O33" i="1"/>
  <c r="N33" i="1"/>
  <c r="M33" i="1"/>
  <c r="L33" i="1"/>
  <c r="R33" i="1"/>
  <c r="S33" i="1" s="1"/>
  <c r="P15" i="1" l="1"/>
  <c r="O15" i="1"/>
  <c r="N15" i="1"/>
  <c r="M15" i="1"/>
  <c r="L15" i="1"/>
  <c r="R15" i="1"/>
  <c r="S15" i="1" s="1"/>
  <c r="P18" i="1"/>
  <c r="O18" i="1"/>
  <c r="N18" i="1"/>
  <c r="M18" i="1"/>
  <c r="L18" i="1"/>
  <c r="R18" i="1"/>
  <c r="S18" i="1" s="1"/>
  <c r="P26" i="1"/>
  <c r="O26" i="1"/>
  <c r="N26" i="1"/>
  <c r="M26" i="1"/>
  <c r="L26" i="1"/>
  <c r="R26" i="1"/>
  <c r="S26" i="1" s="1"/>
  <c r="P46" i="1"/>
  <c r="O46" i="1"/>
  <c r="N46" i="1"/>
  <c r="M46" i="1"/>
  <c r="L46" i="1"/>
  <c r="R46" i="1"/>
  <c r="S46" i="1" s="1"/>
  <c r="P40" i="1"/>
  <c r="O40" i="1"/>
  <c r="N40" i="1"/>
  <c r="M40" i="1"/>
  <c r="L40" i="1"/>
  <c r="R40" i="1"/>
  <c r="S40" i="1" s="1"/>
  <c r="P35" i="1" l="1"/>
  <c r="O35" i="1"/>
  <c r="N35" i="1"/>
  <c r="M35" i="1"/>
  <c r="L35" i="1"/>
  <c r="R35" i="1"/>
  <c r="S35" i="1" s="1"/>
  <c r="P50" i="1"/>
  <c r="N50" i="1"/>
  <c r="M50" i="1"/>
  <c r="L50" i="1"/>
  <c r="R50" i="1"/>
  <c r="S50" i="1" s="1"/>
  <c r="P6" i="1" l="1"/>
  <c r="N6" i="1"/>
  <c r="M6" i="1"/>
  <c r="L6" i="1"/>
  <c r="R6" i="1"/>
  <c r="S6" i="1" s="1"/>
  <c r="P25" i="1" l="1"/>
  <c r="O25" i="1"/>
  <c r="N25" i="1"/>
  <c r="M25" i="1"/>
  <c r="L25" i="1"/>
  <c r="R25" i="1"/>
  <c r="S25" i="1" s="1"/>
  <c r="P11" i="1" l="1"/>
  <c r="O11" i="1"/>
  <c r="N11" i="1"/>
  <c r="M11" i="1"/>
  <c r="L11" i="1"/>
  <c r="R11" i="1"/>
  <c r="S11" i="1" s="1"/>
  <c r="P52" i="1" l="1"/>
  <c r="O52" i="1"/>
  <c r="N52" i="1"/>
  <c r="M52" i="1"/>
  <c r="L52" i="1"/>
  <c r="R52" i="1"/>
  <c r="S52" i="1" s="1"/>
  <c r="P48" i="1"/>
  <c r="O48" i="1"/>
  <c r="N48" i="1"/>
  <c r="M48" i="1"/>
  <c r="L48" i="1"/>
  <c r="R48" i="1"/>
  <c r="S48" i="1" s="1"/>
  <c r="P47" i="1"/>
  <c r="O47" i="1"/>
  <c r="N47" i="1"/>
  <c r="M47" i="1"/>
  <c r="L47" i="1"/>
  <c r="R47" i="1"/>
  <c r="S47" i="1" s="1"/>
  <c r="P42" i="1"/>
  <c r="O42" i="1"/>
  <c r="N42" i="1"/>
  <c r="M42" i="1"/>
  <c r="L42" i="1"/>
  <c r="R42" i="1"/>
  <c r="S42" i="1" s="1"/>
  <c r="P38" i="1"/>
  <c r="O38" i="1"/>
  <c r="N38" i="1"/>
  <c r="M38" i="1"/>
  <c r="L38" i="1"/>
  <c r="R38" i="1"/>
  <c r="S38" i="1" s="1"/>
  <c r="P30" i="1"/>
  <c r="O30" i="1"/>
  <c r="N30" i="1"/>
  <c r="M30" i="1"/>
  <c r="L30" i="1"/>
  <c r="R30" i="1"/>
  <c r="S30" i="1" s="1"/>
  <c r="P28" i="1"/>
  <c r="O28" i="1"/>
  <c r="N28" i="1"/>
  <c r="M28" i="1"/>
  <c r="L28" i="1"/>
  <c r="R28" i="1"/>
  <c r="S28" i="1" s="1"/>
  <c r="P24" i="1"/>
  <c r="O24" i="1"/>
  <c r="N24" i="1"/>
  <c r="M24" i="1"/>
  <c r="L24" i="1"/>
  <c r="R24" i="1"/>
  <c r="S24" i="1" s="1"/>
  <c r="P22" i="1"/>
  <c r="O22" i="1"/>
  <c r="N22" i="1"/>
  <c r="M22" i="1"/>
  <c r="L22" i="1"/>
  <c r="R22" i="1"/>
  <c r="S22" i="1" s="1"/>
  <c r="P19" i="1"/>
  <c r="O19" i="1"/>
  <c r="N19" i="1"/>
  <c r="M19" i="1"/>
  <c r="L19" i="1"/>
  <c r="R19" i="1"/>
  <c r="S19" i="1" s="1"/>
  <c r="P17" i="1"/>
  <c r="O17" i="1"/>
  <c r="N17" i="1"/>
  <c r="M17" i="1"/>
  <c r="L17" i="1"/>
  <c r="R17" i="1"/>
  <c r="S17" i="1" s="1"/>
  <c r="P14" i="1"/>
  <c r="O14" i="1"/>
  <c r="N14" i="1"/>
  <c r="M14" i="1"/>
  <c r="L14" i="1"/>
  <c r="R14" i="1"/>
  <c r="S14" i="1" s="1"/>
  <c r="P7" i="1"/>
  <c r="O7" i="1"/>
  <c r="N7" i="1"/>
  <c r="M7" i="1"/>
  <c r="L7" i="1"/>
  <c r="R7" i="1"/>
  <c r="S7" i="1" s="1"/>
  <c r="O5" i="1" l="1"/>
  <c r="N5" i="1"/>
  <c r="M5" i="1" l="1"/>
  <c r="P5" i="1" l="1"/>
  <c r="L5" i="1"/>
  <c r="R5" i="1" l="1"/>
  <c r="S5" i="1" s="1"/>
</calcChain>
</file>

<file path=xl/sharedStrings.xml><?xml version="1.0" encoding="utf-8"?>
<sst xmlns="http://schemas.openxmlformats.org/spreadsheetml/2006/main" count="292" uniqueCount="80">
  <si>
    <t>For Internal Use only</t>
  </si>
  <si>
    <t>Assuming a lumpsum investment of Rs 10,000</t>
  </si>
  <si>
    <t>Scheme Name</t>
  </si>
  <si>
    <t>MF Category</t>
  </si>
  <si>
    <t>Inception Date</t>
  </si>
  <si>
    <t>Value of Rs 10,000 invested at the end of the tenure</t>
  </si>
  <si>
    <t xml:space="preserve"> </t>
  </si>
  <si>
    <t>Period of Holding</t>
  </si>
  <si>
    <t>1 year</t>
  </si>
  <si>
    <t>2 years</t>
  </si>
  <si>
    <t>3 years</t>
  </si>
  <si>
    <t>5 years</t>
  </si>
  <si>
    <t>Since Inception</t>
  </si>
  <si>
    <t>Days</t>
  </si>
  <si>
    <t>Years</t>
  </si>
  <si>
    <t>Thematic</t>
  </si>
  <si>
    <t>*Returns less than one year are absolute and more than 1 year is compounded annualized and data souce is MFI Online</t>
  </si>
  <si>
    <t>Assuming a SIP of Rs 10,000 every month</t>
  </si>
  <si>
    <t>Value of the investment at the end of the tenure</t>
  </si>
  <si>
    <t>10 years</t>
  </si>
  <si>
    <t>--</t>
  </si>
  <si>
    <t>HDFC Small Cap Fund</t>
  </si>
  <si>
    <t>Multi Cap Fund</t>
  </si>
  <si>
    <t>Focused Fund</t>
  </si>
  <si>
    <t>Large &amp; Mid Cap Fund</t>
  </si>
  <si>
    <t>Large Cap Fund</t>
  </si>
  <si>
    <t>Aggressive Hybrid Fund</t>
  </si>
  <si>
    <t>Mid Cap Fund</t>
  </si>
  <si>
    <t>Small cap Fund</t>
  </si>
  <si>
    <t>Dynamic Asset Allocation or Balanced Advantage</t>
  </si>
  <si>
    <t>Value Fund</t>
  </si>
  <si>
    <t>ICICI Prudential Focused Equity Fund</t>
  </si>
  <si>
    <t>UTI Flexi Cap Fund</t>
  </si>
  <si>
    <t>Flexi Cap Fund</t>
  </si>
  <si>
    <t>HDFC Flexi Cap Fund</t>
  </si>
  <si>
    <t>Kotak Balanced Advantage Fund</t>
  </si>
  <si>
    <t>Kotak Bluechip Fund</t>
  </si>
  <si>
    <t>Kotak Emerging Equity Fund</t>
  </si>
  <si>
    <t>Tata Large &amp; Mid Cap Fund</t>
  </si>
  <si>
    <t>UTI Mid Cap Fund</t>
  </si>
  <si>
    <t>Edelweiss Mid Cap Fund</t>
  </si>
  <si>
    <t>Motilal Oswal Large and Midcap Fund</t>
  </si>
  <si>
    <t>Tata Balanced Advantage Fund</t>
  </si>
  <si>
    <t>ELSS</t>
  </si>
  <si>
    <t>Tata Digital India Fund</t>
  </si>
  <si>
    <t>Sectoral</t>
  </si>
  <si>
    <t>HDFC Balanced Advantage Fund</t>
  </si>
  <si>
    <t>Franklin India Flexi cap Fund</t>
  </si>
  <si>
    <t>`</t>
  </si>
  <si>
    <t>HDFC Large and Mid Cap Fund</t>
  </si>
  <si>
    <t>Baroda BNP Paribas Aggresive Hybrid Fund</t>
  </si>
  <si>
    <t>Baroda BNP Paribas Balanced Advantage Fund</t>
  </si>
  <si>
    <t>Baroda BNP Paribas India Consumption Fund</t>
  </si>
  <si>
    <t>Baroda BNP Paribas Multi Cap Fund</t>
  </si>
  <si>
    <t>Tata Small Cap Fund</t>
  </si>
  <si>
    <t xml:space="preserve">Motilal Oswal Midcap Fund </t>
  </si>
  <si>
    <t>Tata Small cap Fund</t>
  </si>
  <si>
    <t xml:space="preserve">Franklin India Focused Equity Fund </t>
  </si>
  <si>
    <t>ICICI Prudential Large &amp; Mid cap Fund</t>
  </si>
  <si>
    <t>Edelweiss Balanced Advantage Fund</t>
  </si>
  <si>
    <t>Invesco India Flexi Cap Fund</t>
  </si>
  <si>
    <t>Bandhan Core Equity Fund</t>
  </si>
  <si>
    <t>ICICI Prudential Multi-Asset Fund</t>
  </si>
  <si>
    <t>Multi Asset Allocation</t>
  </si>
  <si>
    <t>Franklin India Opportunities Fund</t>
  </si>
  <si>
    <t>UTI Value Fund</t>
  </si>
  <si>
    <t xml:space="preserve">Bandhan Sterling Value Fund </t>
  </si>
  <si>
    <t>Mirae Asset Hybrid - Equity Fund</t>
  </si>
  <si>
    <t>Baroda BNP Paribas Large Cap Fund</t>
  </si>
  <si>
    <t>HDFC ELSS Taxsaver Fund</t>
  </si>
  <si>
    <t>Kotak ELSS Tax Saver Fund</t>
  </si>
  <si>
    <t>Mirae Asset Balanced Advantage Fund</t>
  </si>
  <si>
    <t>Mirae Asset MultiCap Fund</t>
  </si>
  <si>
    <t>HDFC ELSS TaxSaver Fund</t>
  </si>
  <si>
    <t>Invesco India MidCap Fund</t>
  </si>
  <si>
    <t>ICICI Prudential SmallCap Fund</t>
  </si>
  <si>
    <t>Bandhan Small Cap Fund</t>
  </si>
  <si>
    <t>Performance as on 30th Nov'23*</t>
  </si>
  <si>
    <t>Performance(%) as on 30th Nov'23*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</si>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</sst>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[$-409]d\-mmm\-yy;@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92D0A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>
      <alignment vertical="top"/>
      <protection locked="0"/>
    </xf>
  </cellStyleXfs>
  <cellXfs count="89">
    <xf numFmtId="0" fontId="0" fillId="0" borderId="0" xfId="0"/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165" fontId="8" fillId="0" borderId="3" xfId="1" applyFont="1" applyBorder="1" applyAlignment="1">
      <alignment horizontal="center" vertical="center"/>
    </xf>
    <xf numFmtId="165" fontId="7" fillId="0" borderId="3" xfId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5" fontId="8" fillId="0" borderId="13" xfId="0" applyNumberFormat="1" applyFont="1" applyBorder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3" xfId="2" applyNumberFormat="1" applyFont="1" applyBorder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7" fontId="7" fillId="0" borderId="3" xfId="0" applyNumberFormat="1" applyFont="1" applyBorder="1" applyAlignment="1">
      <alignment horizontal="left" vertical="center"/>
    </xf>
    <xf numFmtId="167" fontId="10" fillId="0" borderId="13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1" fillId="0" borderId="13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67" fontId="7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1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8"/>
  <sheetViews>
    <sheetView showGridLines="0" tabSelected="1" zoomScale="91" zoomScaleNormal="91" workbookViewId="0">
      <selection activeCell="B2" sqref="B2:B4"/>
    </sheetView>
  </sheetViews>
  <sheetFormatPr defaultRowHeight="14.5" x14ac:dyDescent="0.35"/>
  <cols>
    <col min="1" max="1" width="1.453125" customWidth="1"/>
    <col min="2" max="2" width="33.54296875" customWidth="1"/>
    <col min="3" max="3" width="33" customWidth="1"/>
    <col min="4" max="4" width="12.26953125" customWidth="1"/>
    <col min="5" max="5" width="0.7265625" customWidth="1"/>
    <col min="11" max="11" width="1" customWidth="1"/>
    <col min="12" max="15" width="9.54296875" bestFit="1" customWidth="1"/>
    <col min="16" max="16" width="11.1796875" bestFit="1" customWidth="1"/>
    <col min="17" max="17" width="1.81640625" customWidth="1"/>
    <col min="18" max="18" width="11.1796875" hidden="1" customWidth="1"/>
    <col min="19" max="19" width="12.7265625" hidden="1" customWidth="1"/>
    <col min="20" max="20" width="15" customWidth="1"/>
    <col min="21" max="21" width="7.1796875" bestFit="1" customWidth="1"/>
    <col min="22" max="22" width="7.26953125" bestFit="1" customWidth="1"/>
  </cols>
  <sheetData>
    <row r="1" spans="2:22" ht="12.75" customHeight="1" x14ac:dyDescent="0.35">
      <c r="B1" s="1" t="s">
        <v>0</v>
      </c>
      <c r="L1" s="74" t="s">
        <v>1</v>
      </c>
      <c r="M1" s="74"/>
      <c r="N1" s="74"/>
      <c r="O1" s="74"/>
      <c r="P1" s="74"/>
      <c r="R1" s="75">
        <v>10000</v>
      </c>
      <c r="S1" s="75"/>
      <c r="T1" s="75"/>
      <c r="U1" s="75"/>
      <c r="V1" s="75"/>
    </row>
    <row r="2" spans="2:22" x14ac:dyDescent="0.35">
      <c r="B2" s="76" t="s">
        <v>2</v>
      </c>
      <c r="C2" s="79" t="s">
        <v>3</v>
      </c>
      <c r="D2" s="79" t="s">
        <v>4</v>
      </c>
      <c r="E2" s="2"/>
      <c r="F2" s="80" t="s">
        <v>77</v>
      </c>
      <c r="G2" s="81"/>
      <c r="H2" s="81"/>
      <c r="I2" s="81"/>
      <c r="J2" s="82"/>
      <c r="K2" s="3"/>
      <c r="L2" s="80" t="s">
        <v>5</v>
      </c>
      <c r="M2" s="81"/>
      <c r="N2" s="81"/>
      <c r="O2" s="81"/>
      <c r="P2" s="82"/>
      <c r="Q2" s="4" t="s">
        <v>6</v>
      </c>
      <c r="R2" s="80" t="s">
        <v>7</v>
      </c>
      <c r="S2" s="81"/>
      <c r="T2" s="5"/>
      <c r="U2" s="5"/>
      <c r="V2" s="5"/>
    </row>
    <row r="3" spans="2:22" x14ac:dyDescent="0.35">
      <c r="B3" s="77"/>
      <c r="C3" s="79"/>
      <c r="D3" s="79"/>
      <c r="E3" s="2"/>
      <c r="F3" s="83"/>
      <c r="G3" s="84"/>
      <c r="H3" s="84"/>
      <c r="I3" s="84"/>
      <c r="J3" s="85"/>
      <c r="K3" s="3"/>
      <c r="L3" s="83"/>
      <c r="M3" s="84"/>
      <c r="N3" s="84"/>
      <c r="O3" s="84"/>
      <c r="P3" s="85"/>
      <c r="Q3" s="4"/>
      <c r="R3" s="86">
        <v>45260</v>
      </c>
      <c r="S3" s="86"/>
      <c r="T3" s="5"/>
      <c r="U3" s="5"/>
      <c r="V3" s="5"/>
    </row>
    <row r="4" spans="2:22" ht="26" x14ac:dyDescent="0.35">
      <c r="B4" s="78"/>
      <c r="C4" s="79"/>
      <c r="D4" s="79"/>
      <c r="E4" s="6"/>
      <c r="F4" s="7" t="s">
        <v>8</v>
      </c>
      <c r="G4" s="7" t="s">
        <v>9</v>
      </c>
      <c r="H4" s="7" t="s">
        <v>10</v>
      </c>
      <c r="I4" s="8" t="s">
        <v>11</v>
      </c>
      <c r="J4" s="9" t="s">
        <v>12</v>
      </c>
      <c r="K4" s="10"/>
      <c r="L4" s="7" t="s">
        <v>8</v>
      </c>
      <c r="M4" s="7" t="s">
        <v>9</v>
      </c>
      <c r="N4" s="7" t="s">
        <v>10</v>
      </c>
      <c r="O4" s="8" t="s">
        <v>11</v>
      </c>
      <c r="P4" s="9" t="s">
        <v>12</v>
      </c>
      <c r="Q4" s="4"/>
      <c r="R4" s="11" t="s">
        <v>13</v>
      </c>
      <c r="S4" s="11" t="s">
        <v>14</v>
      </c>
      <c r="T4" s="3"/>
      <c r="U4" s="3"/>
      <c r="V4" s="12"/>
    </row>
    <row r="5" spans="2:22" x14ac:dyDescent="0.35">
      <c r="B5" s="13" t="s">
        <v>49</v>
      </c>
      <c r="C5" s="14" t="s">
        <v>24</v>
      </c>
      <c r="D5" s="15">
        <v>34383</v>
      </c>
      <c r="E5" s="16"/>
      <c r="F5" s="53">
        <v>24.6494</v>
      </c>
      <c r="G5" s="53">
        <v>18.187999999999999</v>
      </c>
      <c r="H5" s="53">
        <v>28.307300000000001</v>
      </c>
      <c r="I5" s="53">
        <v>19.109500000000001</v>
      </c>
      <c r="J5" s="53">
        <v>12.6204</v>
      </c>
      <c r="K5" s="17"/>
      <c r="L5" s="18">
        <f t="shared" ref="L5:M5" si="0">FV(F5%,1,0,-$R$1,0)</f>
        <v>12464.94</v>
      </c>
      <c r="M5" s="18">
        <f t="shared" si="0"/>
        <v>11818.800000000001</v>
      </c>
      <c r="N5" s="18">
        <f t="shared" ref="N5" si="1">FV(H5%,1,0,-$R$1,0)</f>
        <v>12830.73</v>
      </c>
      <c r="O5" s="18">
        <f t="shared" ref="O5" si="2">FV(I5%,1,0,-$R$1,0)</f>
        <v>11910.95</v>
      </c>
      <c r="P5" s="19">
        <f>(J5/100*$R$1)+$R$1</f>
        <v>11262.04</v>
      </c>
      <c r="R5" s="20">
        <f>$R$3-D5</f>
        <v>10877</v>
      </c>
      <c r="S5" s="20">
        <f>R5/365</f>
        <v>29.8</v>
      </c>
      <c r="T5" s="21"/>
      <c r="U5" s="22"/>
      <c r="V5" s="22"/>
    </row>
    <row r="6" spans="2:22" x14ac:dyDescent="0.35">
      <c r="B6" s="13" t="s">
        <v>41</v>
      </c>
      <c r="C6" s="14" t="s">
        <v>24</v>
      </c>
      <c r="D6" s="15">
        <v>43755</v>
      </c>
      <c r="E6" s="16"/>
      <c r="F6" s="53">
        <v>29.324999999999999</v>
      </c>
      <c r="G6" s="53">
        <v>16.378699999999998</v>
      </c>
      <c r="H6" s="53">
        <v>26.178000000000001</v>
      </c>
      <c r="I6" s="53" t="s">
        <v>20</v>
      </c>
      <c r="J6" s="53">
        <v>21.808499999999999</v>
      </c>
      <c r="K6" s="17"/>
      <c r="L6" s="18">
        <f t="shared" ref="L6" si="3">FV(F6%,1,0,-$R$1,0)</f>
        <v>12932.5</v>
      </c>
      <c r="M6" s="18">
        <f t="shared" ref="M6" si="4">FV(G6%,1,0,-$R$1,0)</f>
        <v>11637.869999999999</v>
      </c>
      <c r="N6" s="18">
        <f t="shared" ref="N6" si="5">FV(H6%,1,0,-$R$1,0)</f>
        <v>12617.8</v>
      </c>
      <c r="O6" s="18" t="s">
        <v>79</v>
      </c>
      <c r="P6" s="19">
        <f>(J6/100*$R$1)+$R$1</f>
        <v>12180.85</v>
      </c>
      <c r="R6" s="20">
        <f>$R$3-D6</f>
        <v>1505</v>
      </c>
      <c r="S6" s="20">
        <f>R6/365</f>
        <v>4.1232876712328768</v>
      </c>
      <c r="T6" s="21"/>
      <c r="U6" s="22"/>
      <c r="V6" s="22"/>
    </row>
    <row r="7" spans="2:22" x14ac:dyDescent="0.35">
      <c r="B7" s="13" t="s">
        <v>38</v>
      </c>
      <c r="C7" s="14" t="s">
        <v>24</v>
      </c>
      <c r="D7" s="15">
        <v>34025</v>
      </c>
      <c r="E7" s="16"/>
      <c r="F7" s="53">
        <v>13.2217</v>
      </c>
      <c r="G7" s="53">
        <v>14.073700000000001</v>
      </c>
      <c r="H7" s="53">
        <v>20.2057</v>
      </c>
      <c r="I7" s="53">
        <v>16.849399999999999</v>
      </c>
      <c r="J7" s="53">
        <v>12.897600000000001</v>
      </c>
      <c r="K7" s="17"/>
      <c r="L7" s="18">
        <f t="shared" ref="L7" si="6">FV(F7%,1,0,-$R$1,0)</f>
        <v>11322.17</v>
      </c>
      <c r="M7" s="18">
        <f t="shared" ref="M7" si="7">FV(G7%,1,0,-$R$1,0)</f>
        <v>11407.37</v>
      </c>
      <c r="N7" s="18">
        <f t="shared" ref="N7" si="8">FV(H7%,1,0,-$R$1,0)</f>
        <v>12020.57</v>
      </c>
      <c r="O7" s="18">
        <f t="shared" ref="O7" si="9">FV(I7%,1,0,-$R$1,0)</f>
        <v>11684.939999999999</v>
      </c>
      <c r="P7" s="19">
        <f>(J7/100*$R$1)+$R$1</f>
        <v>11289.76</v>
      </c>
      <c r="R7" s="20">
        <f>$R$3-D7</f>
        <v>11235</v>
      </c>
      <c r="S7" s="20">
        <f>R7/365</f>
        <v>30.780821917808218</v>
      </c>
      <c r="T7" s="21"/>
      <c r="U7" s="22"/>
      <c r="V7" s="22"/>
    </row>
    <row r="8" spans="2:22" x14ac:dyDescent="0.35">
      <c r="B8" s="13" t="s">
        <v>58</v>
      </c>
      <c r="C8" s="14" t="s">
        <v>24</v>
      </c>
      <c r="D8" s="15">
        <v>35985</v>
      </c>
      <c r="E8" s="16"/>
      <c r="F8" s="53">
        <v>20.5627</v>
      </c>
      <c r="G8" s="53">
        <v>17.802099999999999</v>
      </c>
      <c r="H8" s="53">
        <v>27.665600000000001</v>
      </c>
      <c r="I8" s="53">
        <v>18.458400000000001</v>
      </c>
      <c r="J8" s="53">
        <v>18.339400000000001</v>
      </c>
      <c r="K8" s="17"/>
      <c r="L8" s="18">
        <f t="shared" ref="L8" si="10">FV(F8%,1,0,-$R$1,0)</f>
        <v>12056.27</v>
      </c>
      <c r="M8" s="18">
        <f t="shared" ref="M8" si="11">FV(G8%,1,0,-$R$1,0)</f>
        <v>11780.21</v>
      </c>
      <c r="N8" s="18">
        <f t="shared" ref="N8" si="12">FV(H8%,1,0,-$R$1,0)</f>
        <v>12766.56</v>
      </c>
      <c r="O8" s="18">
        <f t="shared" ref="O8" si="13">FV(I8%,1,0,-$R$1,0)</f>
        <v>11845.84</v>
      </c>
      <c r="P8" s="19">
        <f>(J8/100*$R$1)+$R$1</f>
        <v>11833.94</v>
      </c>
      <c r="R8" s="20">
        <f>$R$3-D8</f>
        <v>9275</v>
      </c>
      <c r="S8" s="20">
        <f>R8/365</f>
        <v>25.410958904109588</v>
      </c>
      <c r="T8" s="21"/>
      <c r="U8" s="22"/>
      <c r="V8" s="22"/>
    </row>
    <row r="9" spans="2:22" x14ac:dyDescent="0.35">
      <c r="B9" s="13" t="s">
        <v>61</v>
      </c>
      <c r="C9" s="14" t="s">
        <v>24</v>
      </c>
      <c r="D9" s="15">
        <v>38573</v>
      </c>
      <c r="E9" s="16"/>
      <c r="F9" s="53">
        <v>24.372</v>
      </c>
      <c r="G9" s="53">
        <v>18.61</v>
      </c>
      <c r="H9" s="53">
        <v>24.086099999999998</v>
      </c>
      <c r="I9" s="53">
        <v>16.552700000000002</v>
      </c>
      <c r="J9" s="53">
        <v>13.014900000000001</v>
      </c>
      <c r="K9" s="17"/>
      <c r="L9" s="18">
        <f t="shared" ref="L9" si="14">FV(F9%,1,0,-$R$1,0)</f>
        <v>12437.199999999999</v>
      </c>
      <c r="M9" s="18">
        <f t="shared" ref="M9" si="15">FV(G9%,1,0,-$R$1,0)</f>
        <v>11861</v>
      </c>
      <c r="N9" s="18">
        <f t="shared" ref="N9" si="16">FV(H9%,1,0,-$R$1,0)</f>
        <v>12408.61</v>
      </c>
      <c r="O9" s="18">
        <f t="shared" ref="O9" si="17">FV(I9%,1,0,-$R$1,0)</f>
        <v>11655.27</v>
      </c>
      <c r="P9" s="19">
        <f>(J9/100*$R$1)+$R$1</f>
        <v>11301.49</v>
      </c>
      <c r="R9" s="20">
        <f>$R$3-D9</f>
        <v>6687</v>
      </c>
      <c r="S9" s="20">
        <f>R9/365</f>
        <v>18.32054794520548</v>
      </c>
      <c r="T9" s="21"/>
      <c r="U9" s="22"/>
      <c r="V9" s="22"/>
    </row>
    <row r="10" spans="2:22" x14ac:dyDescent="0.35">
      <c r="B10" s="25"/>
      <c r="C10" s="26"/>
      <c r="D10" s="27"/>
      <c r="E10" s="23"/>
      <c r="F10" s="26"/>
      <c r="G10" s="26"/>
      <c r="H10" s="26"/>
      <c r="I10" s="26"/>
      <c r="J10" s="26"/>
      <c r="K10" s="24"/>
      <c r="L10" s="28"/>
      <c r="M10" s="28"/>
      <c r="N10" s="28"/>
      <c r="O10" s="28"/>
      <c r="P10" s="29"/>
      <c r="R10" s="22"/>
      <c r="S10" s="22"/>
      <c r="T10" s="21"/>
      <c r="U10" s="22"/>
      <c r="V10" s="22"/>
    </row>
    <row r="11" spans="2:22" x14ac:dyDescent="0.35">
      <c r="B11" s="13" t="s">
        <v>36</v>
      </c>
      <c r="C11" s="72" t="s">
        <v>25</v>
      </c>
      <c r="D11" s="15">
        <v>37656</v>
      </c>
      <c r="E11" s="16"/>
      <c r="F11" s="53">
        <v>11.2035</v>
      </c>
      <c r="G11" s="53">
        <v>9.2510999999999992</v>
      </c>
      <c r="H11" s="53">
        <v>16.919799999999999</v>
      </c>
      <c r="I11" s="53">
        <v>14.8956</v>
      </c>
      <c r="J11" s="53">
        <v>18.844100000000001</v>
      </c>
      <c r="K11" s="17"/>
      <c r="L11" s="18">
        <f t="shared" ref="L11" si="18">FV(F11%,1,0,-$R$1,0)</f>
        <v>11120.35</v>
      </c>
      <c r="M11" s="18">
        <f t="shared" ref="M11" si="19">FV(G11%,1,0,-$R$1,0)</f>
        <v>10925.11</v>
      </c>
      <c r="N11" s="18">
        <f t="shared" ref="N11" si="20">FV(H11%,1,0,-$R$1,0)</f>
        <v>11691.98</v>
      </c>
      <c r="O11" s="18">
        <f t="shared" ref="O11" si="21">FV(I11%,1,0,-$R$1,0)</f>
        <v>11489.560000000001</v>
      </c>
      <c r="P11" s="19">
        <f>(J11/100*$R$1)+$R$1</f>
        <v>11884.41</v>
      </c>
      <c r="R11" s="20">
        <f>$R$3-D11</f>
        <v>7604</v>
      </c>
      <c r="S11" s="20">
        <f>R11/365</f>
        <v>20.832876712328765</v>
      </c>
      <c r="T11" s="21"/>
      <c r="U11" s="22"/>
      <c r="V11" s="22"/>
    </row>
    <row r="12" spans="2:22" x14ac:dyDescent="0.35">
      <c r="B12" s="46" t="s">
        <v>68</v>
      </c>
      <c r="C12" s="72" t="s">
        <v>25</v>
      </c>
      <c r="D12" s="15">
        <v>38253</v>
      </c>
      <c r="E12" s="16"/>
      <c r="F12" s="53">
        <v>11.2079</v>
      </c>
      <c r="G12" s="53">
        <v>10.5787</v>
      </c>
      <c r="H12" s="53">
        <v>16.501300000000001</v>
      </c>
      <c r="I12" s="53">
        <v>15.0488</v>
      </c>
      <c r="J12" s="53">
        <v>15.800700000000001</v>
      </c>
      <c r="K12" s="17"/>
      <c r="L12" s="18">
        <f t="shared" ref="L12" si="22">FV(F12%,1,0,-$R$1,0)</f>
        <v>11120.79</v>
      </c>
      <c r="M12" s="18">
        <f t="shared" ref="M12" si="23">FV(G12%,1,0,-$R$1,0)</f>
        <v>11057.87</v>
      </c>
      <c r="N12" s="18">
        <f t="shared" ref="N12" si="24">FV(H12%,1,0,-$R$1,0)</f>
        <v>11650.130000000001</v>
      </c>
      <c r="O12" s="18">
        <f t="shared" ref="O12" si="25">FV(I12%,1,0,-$R$1,0)</f>
        <v>11504.88</v>
      </c>
      <c r="P12" s="19">
        <f>(J12/100*$R$1)+$R$1</f>
        <v>11580.07</v>
      </c>
      <c r="R12" s="20">
        <f>$R$3-D12</f>
        <v>7007</v>
      </c>
      <c r="S12" s="20">
        <f>R12/365</f>
        <v>19.197260273972603</v>
      </c>
      <c r="T12" s="21"/>
      <c r="U12" s="22"/>
      <c r="V12" s="22"/>
    </row>
    <row r="13" spans="2:22" x14ac:dyDescent="0.35">
      <c r="B13" s="30"/>
      <c r="C13" s="31"/>
      <c r="D13" s="32"/>
      <c r="E13" s="33"/>
      <c r="F13" s="26"/>
      <c r="G13" s="26"/>
      <c r="H13" s="34"/>
      <c r="I13" s="26"/>
      <c r="J13" s="35"/>
      <c r="K13" s="24"/>
      <c r="L13" s="36"/>
      <c r="M13" s="36"/>
      <c r="N13" s="36"/>
      <c r="O13" s="36"/>
      <c r="P13" s="36"/>
      <c r="R13" s="22"/>
      <c r="S13" s="22"/>
      <c r="T13" s="21"/>
      <c r="U13" s="22"/>
      <c r="V13" s="22"/>
    </row>
    <row r="14" spans="2:22" x14ac:dyDescent="0.35">
      <c r="B14" s="13" t="s">
        <v>31</v>
      </c>
      <c r="C14" s="14" t="s">
        <v>23</v>
      </c>
      <c r="D14" s="15">
        <v>39961</v>
      </c>
      <c r="E14" s="16"/>
      <c r="F14" s="53">
        <v>17.790199999999999</v>
      </c>
      <c r="G14" s="53">
        <v>14.573399999999999</v>
      </c>
      <c r="H14" s="53">
        <v>23.71</v>
      </c>
      <c r="I14" s="53">
        <v>17.3005</v>
      </c>
      <c r="J14" s="53">
        <v>13.569800000000001</v>
      </c>
      <c r="K14" s="17"/>
      <c r="L14" s="18">
        <f t="shared" ref="L14" si="26">FV(F14%,1,0,-$R$1,0)</f>
        <v>11779.02</v>
      </c>
      <c r="M14" s="18">
        <f t="shared" ref="M14" si="27">FV(G14%,1,0,-$R$1,0)</f>
        <v>11457.34</v>
      </c>
      <c r="N14" s="18">
        <f t="shared" ref="N14" si="28">FV(H14%,1,0,-$R$1,0)</f>
        <v>12371</v>
      </c>
      <c r="O14" s="18">
        <f t="shared" ref="O14" si="29">FV(I14%,1,0,-$R$1,0)</f>
        <v>11730.050000000001</v>
      </c>
      <c r="P14" s="19">
        <f>(J14/100*$R$1)+$R$1</f>
        <v>11356.98</v>
      </c>
      <c r="R14" s="20">
        <f>$R$3-D14</f>
        <v>5299</v>
      </c>
      <c r="S14" s="20">
        <f>R14/365</f>
        <v>14.517808219178082</v>
      </c>
      <c r="T14" s="21"/>
      <c r="U14" s="22"/>
      <c r="V14" s="22"/>
    </row>
    <row r="15" spans="2:22" x14ac:dyDescent="0.35">
      <c r="B15" s="13" t="s">
        <v>57</v>
      </c>
      <c r="C15" s="14" t="s">
        <v>23</v>
      </c>
      <c r="D15" s="15">
        <v>39289</v>
      </c>
      <c r="E15" s="16"/>
      <c r="F15" s="53">
        <v>13.6982</v>
      </c>
      <c r="G15" s="53">
        <v>13.5054</v>
      </c>
      <c r="H15" s="53">
        <v>24.505400000000002</v>
      </c>
      <c r="I15" s="53">
        <v>17.4297</v>
      </c>
      <c r="J15" s="53">
        <v>13.807600000000001</v>
      </c>
      <c r="K15" s="17"/>
      <c r="L15" s="18">
        <f t="shared" ref="L15" si="30">FV(F15%,1,0,-$R$1,0)</f>
        <v>11369.82</v>
      </c>
      <c r="M15" s="18">
        <f t="shared" ref="M15" si="31">FV(G15%,1,0,-$R$1,0)</f>
        <v>11350.54</v>
      </c>
      <c r="N15" s="18">
        <f t="shared" ref="N15" si="32">FV(H15%,1,0,-$R$1,0)</f>
        <v>12450.54</v>
      </c>
      <c r="O15" s="18">
        <f t="shared" ref="O15" si="33">FV(I15%,1,0,-$R$1,0)</f>
        <v>11742.97</v>
      </c>
      <c r="P15" s="19">
        <f>(J15/100*$R$1)+$R$1</f>
        <v>11380.76</v>
      </c>
      <c r="R15" s="20">
        <f>$R$3-D15</f>
        <v>5971</v>
      </c>
      <c r="S15" s="20">
        <f>R15/365</f>
        <v>16.358904109589041</v>
      </c>
      <c r="T15" s="21"/>
      <c r="U15" s="22"/>
      <c r="V15" s="22"/>
    </row>
    <row r="16" spans="2:22" x14ac:dyDescent="0.35">
      <c r="B16" s="30"/>
      <c r="C16" s="31"/>
      <c r="D16" s="32"/>
      <c r="E16" s="33"/>
      <c r="F16" s="26"/>
      <c r="G16" s="26"/>
      <c r="H16" s="34"/>
      <c r="I16" s="26"/>
      <c r="J16" s="35"/>
      <c r="K16" s="24"/>
      <c r="L16" s="36"/>
      <c r="M16" s="36"/>
      <c r="N16" s="36"/>
      <c r="O16" s="36"/>
      <c r="P16" s="36"/>
      <c r="R16" s="22"/>
      <c r="S16" s="22"/>
      <c r="T16" s="21"/>
      <c r="U16" s="22"/>
      <c r="V16" s="22"/>
    </row>
    <row r="17" spans="2:22" x14ac:dyDescent="0.35">
      <c r="B17" s="13" t="s">
        <v>32</v>
      </c>
      <c r="C17" s="14" t="s">
        <v>33</v>
      </c>
      <c r="D17" s="15">
        <v>33714</v>
      </c>
      <c r="E17" s="16"/>
      <c r="F17" s="53">
        <v>8.7105999999999995</v>
      </c>
      <c r="G17" s="53">
        <v>-0.1048</v>
      </c>
      <c r="H17" s="53">
        <v>12.6546</v>
      </c>
      <c r="I17" s="53">
        <v>14.470499999999999</v>
      </c>
      <c r="J17" s="53">
        <v>12.5715</v>
      </c>
      <c r="K17" s="17"/>
      <c r="L17" s="18">
        <f t="shared" ref="L17:L22" si="34">FV(F17%,1,0,-$R$1,0)</f>
        <v>10871.06</v>
      </c>
      <c r="M17" s="18">
        <f t="shared" ref="M17:M22" si="35">FV(G17%,1,0,-$R$1,0)</f>
        <v>9989.5199999999986</v>
      </c>
      <c r="N17" s="18">
        <f t="shared" ref="N17:N22" si="36">FV(H17%,1,0,-$R$1,0)</f>
        <v>11265.460000000001</v>
      </c>
      <c r="O17" s="18">
        <f t="shared" ref="O17:O22" si="37">FV(I17%,1,0,-$R$1,0)</f>
        <v>11447.050000000001</v>
      </c>
      <c r="P17" s="19">
        <f t="shared" ref="P17:P22" si="38">(J17/100*$R$1)+$R$1</f>
        <v>11257.15</v>
      </c>
      <c r="R17" s="20">
        <f t="shared" ref="R17:R22" si="39">$R$3-D17</f>
        <v>11546</v>
      </c>
      <c r="S17" s="20">
        <f t="shared" ref="S17:S22" si="40">R17/365</f>
        <v>31.632876712328766</v>
      </c>
      <c r="T17" s="21"/>
      <c r="U17" s="22"/>
      <c r="V17" s="22"/>
    </row>
    <row r="18" spans="2:22" x14ac:dyDescent="0.35">
      <c r="B18" s="13" t="s">
        <v>47</v>
      </c>
      <c r="C18" s="14" t="s">
        <v>33</v>
      </c>
      <c r="D18" s="15">
        <v>34606</v>
      </c>
      <c r="E18" s="16"/>
      <c r="F18" s="53">
        <v>17.759899999999998</v>
      </c>
      <c r="G18" s="53">
        <v>14.265499999999999</v>
      </c>
      <c r="H18" s="53">
        <v>24.120999999999999</v>
      </c>
      <c r="I18" s="53">
        <v>16.815799999999999</v>
      </c>
      <c r="J18" s="53">
        <v>17.921800000000001</v>
      </c>
      <c r="K18" s="17"/>
      <c r="L18" s="18">
        <f t="shared" ref="L18" si="41">FV(F18%,1,0,-$R$1,0)</f>
        <v>11775.99</v>
      </c>
      <c r="M18" s="18">
        <f t="shared" ref="M18" si="42">FV(G18%,1,0,-$R$1,0)</f>
        <v>11426.55</v>
      </c>
      <c r="N18" s="18">
        <f t="shared" ref="N18" si="43">FV(H18%,1,0,-$R$1,0)</f>
        <v>12412.099999999999</v>
      </c>
      <c r="O18" s="18">
        <f t="shared" ref="O18" si="44">FV(I18%,1,0,-$R$1,0)</f>
        <v>11681.58</v>
      </c>
      <c r="P18" s="19">
        <f t="shared" ref="P18" si="45">(J18/100*$R$1)+$R$1</f>
        <v>11792.18</v>
      </c>
      <c r="R18" s="20">
        <f t="shared" ref="R18" si="46">$R$3-D18</f>
        <v>10654</v>
      </c>
      <c r="S18" s="20">
        <f t="shared" ref="S18" si="47">R18/365</f>
        <v>29.18904109589041</v>
      </c>
      <c r="T18" s="21"/>
      <c r="U18" s="22"/>
      <c r="V18" s="22"/>
    </row>
    <row r="19" spans="2:22" x14ac:dyDescent="0.35">
      <c r="B19" s="13" t="s">
        <v>34</v>
      </c>
      <c r="C19" s="14" t="s">
        <v>33</v>
      </c>
      <c r="D19" s="15">
        <v>34700</v>
      </c>
      <c r="E19" s="16"/>
      <c r="F19" s="53">
        <v>18.411899999999999</v>
      </c>
      <c r="G19" s="53">
        <v>21.036899999999999</v>
      </c>
      <c r="H19" s="53">
        <v>28.875699999999998</v>
      </c>
      <c r="I19" s="53">
        <v>17.808299999999999</v>
      </c>
      <c r="J19" s="53">
        <v>18.625800000000002</v>
      </c>
      <c r="K19" s="17"/>
      <c r="L19" s="18">
        <f t="shared" si="34"/>
        <v>11841.189999999999</v>
      </c>
      <c r="M19" s="18">
        <f t="shared" si="35"/>
        <v>12103.69</v>
      </c>
      <c r="N19" s="18">
        <f t="shared" si="36"/>
        <v>12887.57</v>
      </c>
      <c r="O19" s="18">
        <f t="shared" si="37"/>
        <v>11780.83</v>
      </c>
      <c r="P19" s="19">
        <f t="shared" si="38"/>
        <v>11862.58</v>
      </c>
      <c r="R19" s="20">
        <f t="shared" si="39"/>
        <v>10560</v>
      </c>
      <c r="S19" s="20">
        <f t="shared" si="40"/>
        <v>28.931506849315067</v>
      </c>
      <c r="T19" s="21"/>
      <c r="U19" s="22"/>
      <c r="V19" s="22"/>
    </row>
    <row r="20" spans="2:22" x14ac:dyDescent="0.35">
      <c r="B20" s="13" t="s">
        <v>60</v>
      </c>
      <c r="C20" s="14" t="s">
        <v>33</v>
      </c>
      <c r="D20" s="15">
        <v>44606</v>
      </c>
      <c r="E20" s="16"/>
      <c r="F20" s="53">
        <v>21.658999999999999</v>
      </c>
      <c r="G20" s="53" t="s">
        <v>20</v>
      </c>
      <c r="H20" s="53" t="s">
        <v>20</v>
      </c>
      <c r="I20" s="53" t="s">
        <v>20</v>
      </c>
      <c r="J20" s="53">
        <v>16.759699999999999</v>
      </c>
      <c r="K20" s="17"/>
      <c r="L20" s="18" t="s">
        <v>79</v>
      </c>
      <c r="M20" s="18" t="s">
        <v>79</v>
      </c>
      <c r="N20" s="18" t="s">
        <v>79</v>
      </c>
      <c r="O20" s="18" t="s">
        <v>79</v>
      </c>
      <c r="P20" s="19">
        <f t="shared" ref="P20" si="48">(J20/100*$R$1)+$R$1</f>
        <v>11675.97</v>
      </c>
      <c r="R20" s="20">
        <f t="shared" ref="R20" si="49">$R$3-D20</f>
        <v>654</v>
      </c>
      <c r="S20" s="20">
        <f t="shared" ref="S20" si="50">R20/365</f>
        <v>1.7917808219178082</v>
      </c>
      <c r="T20" s="21"/>
      <c r="U20" s="22"/>
      <c r="V20" s="22"/>
    </row>
    <row r="21" spans="2:22" x14ac:dyDescent="0.35">
      <c r="B21" s="13" t="s">
        <v>72</v>
      </c>
      <c r="C21" s="14" t="s">
        <v>22</v>
      </c>
      <c r="D21" s="15">
        <v>45159</v>
      </c>
      <c r="E21" s="16"/>
      <c r="F21" s="53" t="s">
        <v>20</v>
      </c>
      <c r="G21" s="53" t="s">
        <v>20</v>
      </c>
      <c r="H21" s="53" t="s">
        <v>20</v>
      </c>
      <c r="I21" s="53" t="s">
        <v>20</v>
      </c>
      <c r="J21" s="53">
        <v>8.02</v>
      </c>
      <c r="K21" s="17"/>
      <c r="L21" s="18" t="s">
        <v>79</v>
      </c>
      <c r="M21" s="18" t="s">
        <v>79</v>
      </c>
      <c r="N21" s="18" t="s">
        <v>79</v>
      </c>
      <c r="O21" s="18" t="s">
        <v>79</v>
      </c>
      <c r="P21" s="19">
        <f t="shared" ref="P21" si="51">(J21/100*$R$1)+$R$1</f>
        <v>10802</v>
      </c>
      <c r="R21" s="20">
        <f t="shared" ref="R21" si="52">$R$3-D21</f>
        <v>101</v>
      </c>
      <c r="S21" s="20">
        <f t="shared" ref="S21" si="53">R21/365</f>
        <v>0.27671232876712326</v>
      </c>
      <c r="T21" s="21"/>
      <c r="U21" s="22"/>
      <c r="V21" s="22"/>
    </row>
    <row r="22" spans="2:22" x14ac:dyDescent="0.35">
      <c r="B22" s="13" t="s">
        <v>53</v>
      </c>
      <c r="C22" s="14" t="s">
        <v>22</v>
      </c>
      <c r="D22" s="15">
        <v>37876</v>
      </c>
      <c r="E22" s="16"/>
      <c r="F22" s="53">
        <v>20.687200000000001</v>
      </c>
      <c r="G22" s="53">
        <v>12.145899999999999</v>
      </c>
      <c r="H22" s="53">
        <v>23.723299999999998</v>
      </c>
      <c r="I22" s="53">
        <v>18.323</v>
      </c>
      <c r="J22" s="53">
        <v>16.316299999999998</v>
      </c>
      <c r="K22" s="17"/>
      <c r="L22" s="18">
        <f t="shared" si="34"/>
        <v>12068.72</v>
      </c>
      <c r="M22" s="18">
        <f t="shared" si="35"/>
        <v>11214.59</v>
      </c>
      <c r="N22" s="18">
        <f t="shared" si="36"/>
        <v>12372.33</v>
      </c>
      <c r="O22" s="18">
        <f t="shared" si="37"/>
        <v>11832.3</v>
      </c>
      <c r="P22" s="19">
        <f t="shared" si="38"/>
        <v>11631.63</v>
      </c>
      <c r="R22" s="20">
        <f t="shared" si="39"/>
        <v>7384</v>
      </c>
      <c r="S22" s="20">
        <f t="shared" si="40"/>
        <v>20.230136986301371</v>
      </c>
      <c r="T22" s="21"/>
      <c r="U22" s="22"/>
      <c r="V22" s="22"/>
    </row>
    <row r="23" spans="2:22" x14ac:dyDescent="0.35">
      <c r="B23" s="30"/>
      <c r="C23" s="31"/>
      <c r="D23" s="32"/>
      <c r="E23" s="33"/>
      <c r="F23" s="26"/>
      <c r="G23" s="26"/>
      <c r="H23" s="34"/>
      <c r="I23" s="26"/>
      <c r="J23" s="35"/>
      <c r="K23" s="24"/>
      <c r="L23" s="36"/>
      <c r="M23" s="36"/>
      <c r="N23" s="36"/>
      <c r="O23" s="36"/>
      <c r="P23" s="36"/>
      <c r="R23" s="22"/>
      <c r="S23" s="22"/>
      <c r="T23" s="21"/>
      <c r="U23" s="22"/>
      <c r="V23" s="22"/>
    </row>
    <row r="24" spans="2:22" x14ac:dyDescent="0.35">
      <c r="B24" s="13" t="s">
        <v>37</v>
      </c>
      <c r="C24" s="14" t="s">
        <v>27</v>
      </c>
      <c r="D24" s="15">
        <v>39171</v>
      </c>
      <c r="E24" s="16"/>
      <c r="F24" s="53">
        <v>23.899000000000001</v>
      </c>
      <c r="G24" s="53">
        <v>16.180099999999999</v>
      </c>
      <c r="H24" s="53">
        <v>26.587</v>
      </c>
      <c r="I24" s="53">
        <v>21.5596</v>
      </c>
      <c r="J24" s="53">
        <v>14.509399999999999</v>
      </c>
      <c r="K24" s="17"/>
      <c r="L24" s="18">
        <f t="shared" ref="L24:L28" si="54">FV(F24%,1,0,-$R$1,0)</f>
        <v>12389.9</v>
      </c>
      <c r="M24" s="18">
        <f t="shared" ref="M24:M28" si="55">FV(G24%,1,0,-$R$1,0)</f>
        <v>11618.01</v>
      </c>
      <c r="N24" s="18">
        <f t="shared" ref="N24:N28" si="56">FV(H24%,1,0,-$R$1,0)</f>
        <v>12658.7</v>
      </c>
      <c r="O24" s="18">
        <f t="shared" ref="O24:O28" si="57">FV(I24%,1,0,-$R$1,0)</f>
        <v>12155.960000000001</v>
      </c>
      <c r="P24" s="19">
        <f>(J24/100*$R$1)+$R$1</f>
        <v>11450.94</v>
      </c>
      <c r="R24" s="20">
        <f>$R$3-D24</f>
        <v>6089</v>
      </c>
      <c r="S24" s="20">
        <f>R24/365</f>
        <v>16.682191780821917</v>
      </c>
      <c r="T24" s="21"/>
      <c r="U24" s="22"/>
      <c r="V24" s="22"/>
    </row>
    <row r="25" spans="2:22" x14ac:dyDescent="0.35">
      <c r="B25" s="13" t="s">
        <v>40</v>
      </c>
      <c r="C25" s="14" t="s">
        <v>27</v>
      </c>
      <c r="D25" s="15">
        <v>39442</v>
      </c>
      <c r="E25" s="16"/>
      <c r="F25" s="53">
        <v>26.959499999999998</v>
      </c>
      <c r="G25" s="53">
        <v>17.650400000000001</v>
      </c>
      <c r="H25" s="53">
        <v>27.985900000000001</v>
      </c>
      <c r="I25" s="53">
        <v>22.0214</v>
      </c>
      <c r="J25" s="53">
        <v>12.809100000000001</v>
      </c>
      <c r="K25" s="17"/>
      <c r="L25" s="18">
        <f t="shared" ref="L25" si="58">FV(F25%,1,0,-$R$1,0)</f>
        <v>12695.95</v>
      </c>
      <c r="M25" s="18">
        <f t="shared" ref="M25" si="59">FV(G25%,1,0,-$R$1,0)</f>
        <v>11765.039999999999</v>
      </c>
      <c r="N25" s="18">
        <f t="shared" ref="N25" si="60">FV(H25%,1,0,-$R$1,0)</f>
        <v>12798.59</v>
      </c>
      <c r="O25" s="18">
        <f t="shared" ref="O25" si="61">FV(I25%,1,0,-$R$1,0)</f>
        <v>12202.14</v>
      </c>
      <c r="P25" s="19">
        <f>(J25/100*$R$1)+$R$1</f>
        <v>11280.91</v>
      </c>
      <c r="R25" s="20">
        <f>$R$3-D25</f>
        <v>5818</v>
      </c>
      <c r="S25" s="20">
        <f>R25/365</f>
        <v>15.93972602739726</v>
      </c>
      <c r="T25" s="21"/>
      <c r="U25" s="22"/>
      <c r="V25" s="22"/>
    </row>
    <row r="26" spans="2:22" x14ac:dyDescent="0.35">
      <c r="B26" s="13" t="s">
        <v>55</v>
      </c>
      <c r="C26" s="14" t="s">
        <v>27</v>
      </c>
      <c r="D26" s="15">
        <v>41694</v>
      </c>
      <c r="E26" s="16"/>
      <c r="F26" s="53">
        <v>30.048400000000001</v>
      </c>
      <c r="G26" s="53">
        <v>24.4328</v>
      </c>
      <c r="H26" s="53">
        <v>34.067999999999998</v>
      </c>
      <c r="I26" s="53">
        <v>23.5243</v>
      </c>
      <c r="J26" s="53">
        <v>21.630099999999999</v>
      </c>
      <c r="K26" s="17"/>
      <c r="L26" s="18">
        <f t="shared" ref="L26" si="62">FV(F26%,1,0,-$R$1,0)</f>
        <v>13004.84</v>
      </c>
      <c r="M26" s="18">
        <f t="shared" ref="M26" si="63">FV(G26%,1,0,-$R$1,0)</f>
        <v>12443.279999999999</v>
      </c>
      <c r="N26" s="18">
        <f t="shared" ref="N26" si="64">FV(H26%,1,0,-$R$1,0)</f>
        <v>13406.8</v>
      </c>
      <c r="O26" s="18">
        <f t="shared" ref="O26" si="65">FV(I26%,1,0,-$R$1,0)</f>
        <v>12352.43</v>
      </c>
      <c r="P26" s="19">
        <f>(J26/100*$R$1)+$R$1</f>
        <v>12163.01</v>
      </c>
      <c r="R26" s="20">
        <f>$R$3-D26</f>
        <v>3566</v>
      </c>
      <c r="S26" s="20">
        <f>R26/365</f>
        <v>9.7698630136986306</v>
      </c>
      <c r="T26" s="21"/>
      <c r="U26" s="22"/>
      <c r="V26" s="22"/>
    </row>
    <row r="27" spans="2:22" x14ac:dyDescent="0.35">
      <c r="B27" s="13" t="s">
        <v>74</v>
      </c>
      <c r="C27" s="14" t="s">
        <v>27</v>
      </c>
      <c r="D27" s="15">
        <v>39191</v>
      </c>
      <c r="E27" s="16"/>
      <c r="F27" s="53">
        <v>25.692299999999999</v>
      </c>
      <c r="G27" s="53">
        <v>15.031700000000001</v>
      </c>
      <c r="H27" s="53">
        <v>24.412800000000001</v>
      </c>
      <c r="I27" s="53">
        <v>19.435700000000001</v>
      </c>
      <c r="J27" s="53">
        <v>15.784599999999999</v>
      </c>
      <c r="K27" s="17"/>
      <c r="L27" s="18">
        <f t="shared" ref="L27" si="66">FV(F27%,1,0,-$R$1,0)</f>
        <v>12569.23</v>
      </c>
      <c r="M27" s="18">
        <f t="shared" ref="M27" si="67">FV(G27%,1,0,-$R$1,0)</f>
        <v>11503.17</v>
      </c>
      <c r="N27" s="18">
        <f t="shared" ref="N27" si="68">FV(H27%,1,0,-$R$1,0)</f>
        <v>12441.279999999999</v>
      </c>
      <c r="O27" s="18">
        <f t="shared" ref="O27" si="69">FV(I27%,1,0,-$R$1,0)</f>
        <v>11943.570000000002</v>
      </c>
      <c r="P27" s="19">
        <f>(J27/100*$R$1)+$R$1</f>
        <v>11578.46</v>
      </c>
      <c r="R27" s="20">
        <f>$R$3-D27</f>
        <v>6069</v>
      </c>
      <c r="S27" s="20">
        <f>R27/365</f>
        <v>16.627397260273973</v>
      </c>
      <c r="T27" s="21"/>
      <c r="U27" s="22"/>
      <c r="V27" s="22"/>
    </row>
    <row r="28" spans="2:22" x14ac:dyDescent="0.35">
      <c r="B28" s="13" t="s">
        <v>39</v>
      </c>
      <c r="C28" s="14" t="s">
        <v>27</v>
      </c>
      <c r="D28" s="15">
        <v>38084</v>
      </c>
      <c r="E28" s="16"/>
      <c r="F28" s="53">
        <v>22.953600000000002</v>
      </c>
      <c r="G28" s="53">
        <v>13.0755</v>
      </c>
      <c r="H28" s="53">
        <v>23.8127</v>
      </c>
      <c r="I28" s="53">
        <v>19.002099999999999</v>
      </c>
      <c r="J28" s="53">
        <v>18.016100000000002</v>
      </c>
      <c r="K28" s="17"/>
      <c r="L28" s="18">
        <f t="shared" si="54"/>
        <v>12295.359999999999</v>
      </c>
      <c r="M28" s="18">
        <f t="shared" si="55"/>
        <v>11307.55</v>
      </c>
      <c r="N28" s="18">
        <f t="shared" si="56"/>
        <v>12381.27</v>
      </c>
      <c r="O28" s="18">
        <f t="shared" si="57"/>
        <v>11900.21</v>
      </c>
      <c r="P28" s="19">
        <f>(J28/100*$R$1)+$R$1</f>
        <v>11801.61</v>
      </c>
      <c r="R28" s="20">
        <f>$R$3-D28</f>
        <v>7176</v>
      </c>
      <c r="S28" s="20">
        <f>R28/365</f>
        <v>19.660273972602738</v>
      </c>
      <c r="T28" s="21"/>
      <c r="U28" s="22"/>
      <c r="V28" s="22"/>
    </row>
    <row r="29" spans="2:22" x14ac:dyDescent="0.35">
      <c r="B29" s="30"/>
      <c r="C29" s="31"/>
      <c r="D29" s="32"/>
      <c r="E29" s="33"/>
      <c r="F29" s="26"/>
      <c r="G29" s="26"/>
      <c r="H29" s="34"/>
      <c r="I29" s="26"/>
      <c r="J29" s="35"/>
      <c r="K29" s="24"/>
      <c r="L29" s="36"/>
      <c r="M29" s="36"/>
      <c r="N29" s="36"/>
      <c r="O29" s="36"/>
      <c r="P29" s="36"/>
      <c r="R29" s="22"/>
      <c r="S29" s="22"/>
      <c r="T29" s="21"/>
      <c r="U29" s="22"/>
      <c r="V29" s="22"/>
    </row>
    <row r="30" spans="2:22" x14ac:dyDescent="0.35">
      <c r="B30" s="13" t="s">
        <v>21</v>
      </c>
      <c r="C30" s="14" t="s">
        <v>28</v>
      </c>
      <c r="D30" s="15">
        <v>39541</v>
      </c>
      <c r="E30" s="16"/>
      <c r="F30" s="53">
        <v>38.275700000000001</v>
      </c>
      <c r="G30" s="53">
        <v>23.578800000000001</v>
      </c>
      <c r="H30" s="53">
        <v>37.407899999999998</v>
      </c>
      <c r="I30" s="53">
        <v>21.404900000000001</v>
      </c>
      <c r="J30" s="53">
        <v>16.591699999999999</v>
      </c>
      <c r="K30" s="17"/>
      <c r="L30" s="18">
        <f t="shared" ref="L30" si="70">FV(F30%,1,0,-$R$1,0)</f>
        <v>13827.57</v>
      </c>
      <c r="M30" s="18">
        <f t="shared" ref="M30" si="71">FV(G30%,1,0,-$R$1,0)</f>
        <v>12357.88</v>
      </c>
      <c r="N30" s="18">
        <f t="shared" ref="N30" si="72">FV(H30%,1,0,-$R$1,0)</f>
        <v>13740.79</v>
      </c>
      <c r="O30" s="18">
        <f t="shared" ref="O30" si="73">FV(I30%,1,0,-$R$1,0)</f>
        <v>12140.49</v>
      </c>
      <c r="P30" s="19">
        <f t="shared" ref="P30" si="74">(J30/100*$R$1)+$R$1</f>
        <v>11659.17</v>
      </c>
      <c r="R30" s="20">
        <f t="shared" ref="R30" si="75">$R$3-D30</f>
        <v>5719</v>
      </c>
      <c r="S30" s="20">
        <f t="shared" ref="S30" si="76">R30/365</f>
        <v>15.668493150684931</v>
      </c>
      <c r="T30" s="21"/>
      <c r="U30" s="22"/>
      <c r="V30" s="22"/>
    </row>
    <row r="31" spans="2:22" x14ac:dyDescent="0.35">
      <c r="B31" s="13" t="s">
        <v>76</v>
      </c>
      <c r="C31" s="14" t="s">
        <v>28</v>
      </c>
      <c r="D31" s="15">
        <v>43886</v>
      </c>
      <c r="E31" s="16"/>
      <c r="F31" s="53">
        <v>41.107999999999997</v>
      </c>
      <c r="G31" s="53">
        <v>18.742100000000001</v>
      </c>
      <c r="H31" s="53">
        <v>30.146599999999999</v>
      </c>
      <c r="I31" s="53" t="s">
        <v>20</v>
      </c>
      <c r="J31" s="53">
        <v>34.376600000000003</v>
      </c>
      <c r="K31" s="17"/>
      <c r="L31" s="18">
        <f t="shared" ref="L31" si="77">FV(F31%,1,0,-$R$1,0)</f>
        <v>14110.8</v>
      </c>
      <c r="M31" s="18">
        <f t="shared" ref="M31" si="78">FV(G31%,1,0,-$R$1,0)</f>
        <v>11874.210000000001</v>
      </c>
      <c r="N31" s="18">
        <f t="shared" ref="N31" si="79">FV(H31%,1,0,-$R$1,0)</f>
        <v>13014.66</v>
      </c>
      <c r="O31" s="18" t="s">
        <v>79</v>
      </c>
      <c r="P31" s="19">
        <f t="shared" ref="P31" si="80">(J31/100*$R$1)+$R$1</f>
        <v>13437.66</v>
      </c>
      <c r="R31" s="20">
        <f t="shared" ref="R31" si="81">$R$3-D31</f>
        <v>1374</v>
      </c>
      <c r="S31" s="20">
        <f t="shared" ref="S31" si="82">R31/365</f>
        <v>3.7643835616438355</v>
      </c>
      <c r="T31" s="21"/>
      <c r="U31" s="22"/>
      <c r="V31" s="22"/>
    </row>
    <row r="32" spans="2:22" x14ac:dyDescent="0.35">
      <c r="B32" s="13" t="s">
        <v>75</v>
      </c>
      <c r="C32" s="14" t="s">
        <v>28</v>
      </c>
      <c r="D32" s="15">
        <v>39373</v>
      </c>
      <c r="E32" s="16"/>
      <c r="F32" s="53">
        <v>28.8703</v>
      </c>
      <c r="G32" s="53">
        <v>18.018799999999999</v>
      </c>
      <c r="H32" s="53">
        <v>33.864400000000003</v>
      </c>
      <c r="I32" s="53">
        <v>25.193300000000001</v>
      </c>
      <c r="J32" s="53">
        <v>12.9063</v>
      </c>
      <c r="K32" s="17"/>
      <c r="L32" s="18">
        <f t="shared" ref="L32" si="83">FV(F32%,1,0,-$R$1,0)</f>
        <v>12887.029999999999</v>
      </c>
      <c r="M32" s="18">
        <f t="shared" ref="M32" si="84">FV(G32%,1,0,-$R$1,0)</f>
        <v>11801.880000000001</v>
      </c>
      <c r="N32" s="18">
        <f t="shared" ref="N32" si="85">FV(H32%,1,0,-$R$1,0)</f>
        <v>13386.439999999999</v>
      </c>
      <c r="O32" s="18">
        <f t="shared" ref="O32" si="86">FV(I32%,1,0,-$R$1,0)</f>
        <v>12519.33</v>
      </c>
      <c r="P32" s="19">
        <f t="shared" ref="P32" si="87">(J32/100*$R$1)+$R$1</f>
        <v>11290.630000000001</v>
      </c>
      <c r="R32" s="20">
        <f t="shared" ref="R32" si="88">$R$3-D32</f>
        <v>5887</v>
      </c>
      <c r="S32" s="20">
        <f t="shared" ref="S32" si="89">R32/365</f>
        <v>16.12876712328767</v>
      </c>
      <c r="T32" s="21"/>
      <c r="U32" s="22"/>
      <c r="V32" s="22"/>
    </row>
    <row r="33" spans="2:22" x14ac:dyDescent="0.35">
      <c r="B33" s="13" t="s">
        <v>54</v>
      </c>
      <c r="C33" s="14" t="s">
        <v>28</v>
      </c>
      <c r="D33" s="15">
        <v>43416</v>
      </c>
      <c r="E33" s="16"/>
      <c r="F33" s="53">
        <v>27.6005</v>
      </c>
      <c r="G33" s="53">
        <v>20.097799999999999</v>
      </c>
      <c r="H33" s="53">
        <v>35.546300000000002</v>
      </c>
      <c r="I33" s="53">
        <v>25.060600000000001</v>
      </c>
      <c r="J33" s="53">
        <v>24.915800000000001</v>
      </c>
      <c r="K33" s="17"/>
      <c r="L33" s="18">
        <f t="shared" ref="L33" si="90">FV(F33%,1,0,-$R$1,0)</f>
        <v>12760.050000000001</v>
      </c>
      <c r="M33" s="18">
        <f t="shared" ref="M33" si="91">FV(G33%,1,0,-$R$1,0)</f>
        <v>12009.78</v>
      </c>
      <c r="N33" s="18">
        <f t="shared" ref="N33" si="92">FV(H33%,1,0,-$R$1,0)</f>
        <v>13554.630000000001</v>
      </c>
      <c r="O33" s="18">
        <f t="shared" ref="O33" si="93">FV(I33%,1,0,-$R$1,0)</f>
        <v>12506.06</v>
      </c>
      <c r="P33" s="19">
        <f t="shared" ref="P33" si="94">(J33/100*$R$1)+$R$1</f>
        <v>12491.58</v>
      </c>
      <c r="R33" s="20">
        <f t="shared" ref="R33" si="95">$R$3-D33</f>
        <v>1844</v>
      </c>
      <c r="S33" s="20">
        <f t="shared" ref="S33" si="96">R33/365</f>
        <v>5.0520547945205481</v>
      </c>
      <c r="T33" s="21"/>
      <c r="U33" s="22"/>
      <c r="V33" s="22"/>
    </row>
    <row r="34" spans="2:22" x14ac:dyDescent="0.35">
      <c r="B34" s="30"/>
      <c r="C34" s="31"/>
      <c r="D34" s="32"/>
      <c r="E34" s="33"/>
      <c r="F34" s="26"/>
      <c r="G34" s="26"/>
      <c r="H34" s="34"/>
      <c r="I34" s="26"/>
      <c r="J34" s="35"/>
      <c r="K34" s="24"/>
      <c r="L34" s="36"/>
      <c r="M34" s="36"/>
      <c r="N34" s="36"/>
      <c r="O34" s="36"/>
      <c r="P34" s="36"/>
      <c r="R34" s="22"/>
      <c r="S34" s="22"/>
      <c r="T34" s="21"/>
      <c r="U34" s="22"/>
      <c r="V34" s="22"/>
    </row>
    <row r="35" spans="2:22" x14ac:dyDescent="0.35">
      <c r="B35" s="13" t="s">
        <v>70</v>
      </c>
      <c r="C35" s="14" t="s">
        <v>43</v>
      </c>
      <c r="D35" s="15">
        <v>38679</v>
      </c>
      <c r="E35" s="16"/>
      <c r="F35" s="53">
        <v>14.84</v>
      </c>
      <c r="G35" s="53">
        <v>12.6752</v>
      </c>
      <c r="H35" s="53">
        <v>20.727699999999999</v>
      </c>
      <c r="I35" s="53">
        <v>16.819099999999999</v>
      </c>
      <c r="J35" s="53">
        <v>12.923299999999999</v>
      </c>
      <c r="K35" s="17"/>
      <c r="L35" s="18">
        <f t="shared" ref="L35" si="97">FV(F35%,1,0,-$R$1,0)</f>
        <v>11484</v>
      </c>
      <c r="M35" s="18">
        <f t="shared" ref="M35" si="98">FV(G35%,1,0,-$R$1,0)</f>
        <v>11267.52</v>
      </c>
      <c r="N35" s="18">
        <f t="shared" ref="N35" si="99">FV(H35%,1,0,-$R$1,0)</f>
        <v>12072.769999999999</v>
      </c>
      <c r="O35" s="18">
        <f t="shared" ref="O35" si="100">FV(I35%,1,0,-$R$1,0)</f>
        <v>11681.91</v>
      </c>
      <c r="P35" s="19">
        <f t="shared" ref="P35" si="101">(J35/100*$R$1)+$R$1</f>
        <v>11292.33</v>
      </c>
      <c r="R35" s="20">
        <f t="shared" ref="R35" si="102">$R$3-D35</f>
        <v>6581</v>
      </c>
      <c r="S35" s="20">
        <f t="shared" ref="S35" si="103">R35/365</f>
        <v>18.030136986301368</v>
      </c>
      <c r="T35" s="21"/>
      <c r="U35" s="22"/>
      <c r="V35" s="22"/>
    </row>
    <row r="36" spans="2:22" x14ac:dyDescent="0.35">
      <c r="B36" s="13" t="s">
        <v>73</v>
      </c>
      <c r="C36" s="14" t="s">
        <v>43</v>
      </c>
      <c r="D36" s="15">
        <v>35155</v>
      </c>
      <c r="E36" s="16"/>
      <c r="F36" s="53">
        <v>19.7852</v>
      </c>
      <c r="G36" s="53">
        <v>18.063700000000001</v>
      </c>
      <c r="H36" s="53">
        <v>25.988600000000002</v>
      </c>
      <c r="I36" s="53">
        <v>15.569699999999999</v>
      </c>
      <c r="J36" s="53">
        <v>23.242999999999999</v>
      </c>
      <c r="K36" s="17"/>
      <c r="L36" s="18">
        <f t="shared" ref="L36" si="104">FV(F36%,1,0,-$R$1,0)</f>
        <v>11978.519999999999</v>
      </c>
      <c r="M36" s="18">
        <f t="shared" ref="M36" si="105">FV(G36%,1,0,-$R$1,0)</f>
        <v>11806.369999999999</v>
      </c>
      <c r="N36" s="18">
        <f t="shared" ref="N36" si="106">FV(H36%,1,0,-$R$1,0)</f>
        <v>12598.86</v>
      </c>
      <c r="O36" s="18">
        <f t="shared" ref="O36" si="107">FV(I36%,1,0,-$R$1,0)</f>
        <v>11556.97</v>
      </c>
      <c r="P36" s="19">
        <f t="shared" ref="P36" si="108">(J36/100*$R$1)+$R$1</f>
        <v>12324.3</v>
      </c>
      <c r="R36" s="20">
        <f t="shared" ref="R36" si="109">$R$3-D36</f>
        <v>10105</v>
      </c>
      <c r="S36" s="20">
        <f t="shared" ref="S36" si="110">R36/365</f>
        <v>27.684931506849313</v>
      </c>
      <c r="T36" s="21"/>
      <c r="U36" s="22"/>
      <c r="V36" s="22"/>
    </row>
    <row r="37" spans="2:22" x14ac:dyDescent="0.35">
      <c r="B37" s="30"/>
      <c r="C37" s="31"/>
      <c r="D37" s="32"/>
      <c r="E37" s="33"/>
      <c r="F37" s="26"/>
      <c r="G37" s="26"/>
      <c r="H37" s="34"/>
      <c r="I37" s="26"/>
      <c r="J37" s="35"/>
      <c r="K37" s="24"/>
      <c r="L37" s="36"/>
      <c r="M37" s="36"/>
      <c r="N37" s="36"/>
      <c r="O37" s="36"/>
      <c r="P37" s="36"/>
      <c r="R37" s="22"/>
      <c r="S37" s="22"/>
      <c r="T37" s="21"/>
      <c r="U37" s="22"/>
      <c r="V37" s="22"/>
    </row>
    <row r="38" spans="2:22" x14ac:dyDescent="0.35">
      <c r="B38" s="13" t="s">
        <v>52</v>
      </c>
      <c r="C38" s="14" t="s">
        <v>15</v>
      </c>
      <c r="D38" s="15">
        <v>43350</v>
      </c>
      <c r="E38" s="16"/>
      <c r="F38" s="53">
        <v>20.005600000000001</v>
      </c>
      <c r="G38" s="53">
        <v>13.8263</v>
      </c>
      <c r="H38" s="53">
        <v>20.770499999999998</v>
      </c>
      <c r="I38" s="53">
        <v>18.696000000000002</v>
      </c>
      <c r="J38" s="53">
        <v>19.198799999999999</v>
      </c>
      <c r="K38" s="17"/>
      <c r="L38" s="18">
        <f t="shared" ref="L38" si="111">FV(F38%,1,0,-$R$1,0)</f>
        <v>12000.56</v>
      </c>
      <c r="M38" s="18">
        <f t="shared" ref="M38" si="112">FV(G38%,1,0,-$R$1,0)</f>
        <v>11382.630000000001</v>
      </c>
      <c r="N38" s="18">
        <f t="shared" ref="N38" si="113">FV(H38%,1,0,-$R$1,0)</f>
        <v>12077.050000000001</v>
      </c>
      <c r="O38" s="18">
        <f t="shared" ref="O38" si="114">FV(I38%,1,0,-$R$1,0)</f>
        <v>11869.6</v>
      </c>
      <c r="P38" s="19">
        <f>(J38/100*$R$1)+$R$1</f>
        <v>11919.88</v>
      </c>
      <c r="R38" s="20">
        <f>$R$3-D38</f>
        <v>1910</v>
      </c>
      <c r="S38" s="20">
        <f>R38/365</f>
        <v>5.2328767123287667</v>
      </c>
      <c r="T38" s="21"/>
      <c r="U38" s="22"/>
      <c r="V38" s="22"/>
    </row>
    <row r="39" spans="2:22" x14ac:dyDescent="0.35">
      <c r="B39" s="13" t="s">
        <v>64</v>
      </c>
      <c r="C39" s="14" t="s">
        <v>15</v>
      </c>
      <c r="D39" s="15">
        <v>36577</v>
      </c>
      <c r="E39" s="16"/>
      <c r="F39" s="53">
        <v>37.563200000000002</v>
      </c>
      <c r="G39" s="53">
        <v>19.130800000000001</v>
      </c>
      <c r="H39" s="53">
        <v>25.503</v>
      </c>
      <c r="I39" s="53">
        <v>19.639299999999999</v>
      </c>
      <c r="J39" s="53">
        <v>12.6557</v>
      </c>
      <c r="K39" s="17"/>
      <c r="L39" s="18">
        <f t="shared" ref="L39" si="115">FV(F39%,1,0,-$R$1,0)</f>
        <v>13756.32</v>
      </c>
      <c r="M39" s="18">
        <f t="shared" ref="M39" si="116">FV(G39%,1,0,-$R$1,0)</f>
        <v>11913.08</v>
      </c>
      <c r="N39" s="18">
        <f t="shared" ref="N39" si="117">FV(H39%,1,0,-$R$1,0)</f>
        <v>12550.300000000001</v>
      </c>
      <c r="O39" s="18">
        <f t="shared" ref="O39" si="118">FV(I39%,1,0,-$R$1,0)</f>
        <v>11963.93</v>
      </c>
      <c r="P39" s="19">
        <f>(J39/100*$R$1)+$R$1</f>
        <v>11265.57</v>
      </c>
      <c r="R39" s="20">
        <f>$R$3-D39</f>
        <v>8683</v>
      </c>
      <c r="S39" s="20">
        <f>R39/365</f>
        <v>23.789041095890411</v>
      </c>
      <c r="T39" s="21"/>
      <c r="U39" s="22"/>
      <c r="V39" s="22"/>
    </row>
    <row r="40" spans="2:22" x14ac:dyDescent="0.35">
      <c r="B40" s="13" t="s">
        <v>44</v>
      </c>
      <c r="C40" s="14" t="s">
        <v>45</v>
      </c>
      <c r="D40" s="15">
        <v>42366</v>
      </c>
      <c r="E40" s="16"/>
      <c r="F40" s="53">
        <v>15.228400000000001</v>
      </c>
      <c r="G40" s="53">
        <v>0.78539999999999999</v>
      </c>
      <c r="H40" s="53">
        <v>23.028600000000001</v>
      </c>
      <c r="I40" s="53">
        <v>22.240400000000001</v>
      </c>
      <c r="J40" s="53">
        <v>18.4679</v>
      </c>
      <c r="K40" s="17"/>
      <c r="L40" s="18">
        <f t="shared" ref="L40" si="119">FV(F40%,1,0,-$R$1,0)</f>
        <v>11522.84</v>
      </c>
      <c r="M40" s="18">
        <f t="shared" ref="M40" si="120">FV(G40%,1,0,-$R$1,0)</f>
        <v>10078.540000000001</v>
      </c>
      <c r="N40" s="18">
        <f t="shared" ref="N40" si="121">FV(H40%,1,0,-$R$1,0)</f>
        <v>12302.86</v>
      </c>
      <c r="O40" s="18">
        <f t="shared" ref="O40" si="122">FV(I40%,1,0,-$R$1,0)</f>
        <v>12224.04</v>
      </c>
      <c r="P40" s="19">
        <f>(J40/100*$R$1)+$R$1</f>
        <v>11846.79</v>
      </c>
      <c r="R40" s="20">
        <f>$R$3-D40</f>
        <v>2894</v>
      </c>
      <c r="S40" s="20">
        <f>R40/365</f>
        <v>7.9287671232876713</v>
      </c>
      <c r="T40" s="21"/>
      <c r="U40" s="22"/>
      <c r="V40" s="22"/>
    </row>
    <row r="41" spans="2:22" x14ac:dyDescent="0.35">
      <c r="B41" s="30"/>
      <c r="C41" s="31"/>
      <c r="D41" s="32"/>
      <c r="E41" s="33"/>
      <c r="F41" s="26"/>
      <c r="G41" s="26"/>
      <c r="H41" s="34"/>
      <c r="I41" s="26"/>
      <c r="J41" s="35"/>
      <c r="K41" s="24"/>
      <c r="L41" s="36"/>
      <c r="M41" s="36"/>
      <c r="N41" s="36"/>
      <c r="O41" s="36"/>
      <c r="P41" s="36"/>
      <c r="R41" s="22"/>
      <c r="S41" s="22"/>
      <c r="T41" s="21"/>
      <c r="U41" s="22"/>
      <c r="V41" s="22"/>
    </row>
    <row r="42" spans="2:22" x14ac:dyDescent="0.35">
      <c r="B42" s="13" t="s">
        <v>65</v>
      </c>
      <c r="C42" s="14" t="s">
        <v>30</v>
      </c>
      <c r="D42" s="15">
        <v>38553</v>
      </c>
      <c r="E42" s="16"/>
      <c r="F42" s="53">
        <v>15.7193</v>
      </c>
      <c r="G42" s="53">
        <v>12.344099999999999</v>
      </c>
      <c r="H42" s="53">
        <v>19.827999999999999</v>
      </c>
      <c r="I42" s="53">
        <v>16.370699999999999</v>
      </c>
      <c r="J42" s="53">
        <v>14.6662</v>
      </c>
      <c r="K42" s="17"/>
      <c r="L42" s="18">
        <f t="shared" ref="L42" si="123">FV(F42%,1,0,-$R$1,0)</f>
        <v>11571.929999999998</v>
      </c>
      <c r="M42" s="18">
        <f t="shared" ref="M42" si="124">FV(G42%,1,0,-$R$1,0)</f>
        <v>11234.41</v>
      </c>
      <c r="N42" s="18">
        <f t="shared" ref="N42" si="125">FV(H42%,1,0,-$R$1,0)</f>
        <v>11982.8</v>
      </c>
      <c r="O42" s="18">
        <f t="shared" ref="O42" si="126">FV(I42%,1,0,-$R$1,0)</f>
        <v>11637.07</v>
      </c>
      <c r="P42" s="19">
        <f>(J42/100*$R$1)+$R$1</f>
        <v>11466.619999999999</v>
      </c>
      <c r="R42" s="20">
        <f>$R$3-D42</f>
        <v>6707</v>
      </c>
      <c r="S42" s="20">
        <f>R42/365</f>
        <v>18.375342465753423</v>
      </c>
      <c r="T42" s="21"/>
      <c r="U42" s="22"/>
      <c r="V42" s="22"/>
    </row>
    <row r="43" spans="2:22" x14ac:dyDescent="0.35">
      <c r="B43" s="46" t="s">
        <v>66</v>
      </c>
      <c r="C43" s="14" t="s">
        <v>30</v>
      </c>
      <c r="D43" s="15">
        <v>39514</v>
      </c>
      <c r="E43" s="16"/>
      <c r="F43" s="53">
        <v>22.227599999999999</v>
      </c>
      <c r="G43" s="53">
        <v>17.273800000000001</v>
      </c>
      <c r="H43" s="53">
        <v>30.936800000000002</v>
      </c>
      <c r="I43" s="53">
        <v>18.2637</v>
      </c>
      <c r="J43" s="53">
        <v>16.8218</v>
      </c>
      <c r="K43" s="17"/>
      <c r="L43" s="18">
        <f t="shared" ref="L43" si="127">FV(F43%,1,0,-$R$1,0)</f>
        <v>12222.759999999998</v>
      </c>
      <c r="M43" s="18">
        <f t="shared" ref="M43" si="128">FV(G43%,1,0,-$R$1,0)</f>
        <v>11727.380000000001</v>
      </c>
      <c r="N43" s="18">
        <f t="shared" ref="N43" si="129">FV(H43%,1,0,-$R$1,0)</f>
        <v>13093.68</v>
      </c>
      <c r="O43" s="18">
        <f t="shared" ref="O43" si="130">FV(I43%,1,0,-$R$1,0)</f>
        <v>11826.369999999999</v>
      </c>
      <c r="P43" s="19">
        <f>(J43/100*$R$1)+$R$1</f>
        <v>11682.18</v>
      </c>
      <c r="R43" s="20">
        <f>$R$3-D43</f>
        <v>5746</v>
      </c>
      <c r="S43" s="20">
        <f>R43/365</f>
        <v>15.742465753424657</v>
      </c>
      <c r="T43" s="21"/>
      <c r="U43" s="22"/>
      <c r="V43" s="22"/>
    </row>
    <row r="44" spans="2:22" x14ac:dyDescent="0.35">
      <c r="B44" s="38"/>
      <c r="C44" s="39"/>
      <c r="D44" s="40"/>
      <c r="E44" s="41"/>
      <c r="F44" s="42"/>
      <c r="G44" s="42"/>
      <c r="H44" s="42"/>
      <c r="I44" s="43"/>
      <c r="J44" s="44"/>
      <c r="K44" s="45"/>
      <c r="L44" s="36"/>
      <c r="M44" s="36"/>
      <c r="N44" s="36"/>
      <c r="O44" s="36"/>
      <c r="P44" s="36"/>
      <c r="R44" s="22"/>
      <c r="S44" s="22"/>
      <c r="T44" s="21"/>
      <c r="U44" s="22"/>
      <c r="V44" s="22"/>
    </row>
    <row r="45" spans="2:22" x14ac:dyDescent="0.35">
      <c r="B45" s="13" t="s">
        <v>59</v>
      </c>
      <c r="C45" s="14" t="s">
        <v>29</v>
      </c>
      <c r="D45" s="15">
        <v>40045</v>
      </c>
      <c r="E45" s="16"/>
      <c r="F45" s="53">
        <v>10.553000000000001</v>
      </c>
      <c r="G45" s="53">
        <v>8.0253999999999994</v>
      </c>
      <c r="H45" s="53">
        <v>12.897</v>
      </c>
      <c r="I45" s="53">
        <v>12.6234</v>
      </c>
      <c r="J45" s="53">
        <v>10.450900000000001</v>
      </c>
      <c r="K45" s="17"/>
      <c r="L45" s="18">
        <f t="shared" ref="L45" si="131">FV(F45%,1,0,-$R$1,0)</f>
        <v>11055.3</v>
      </c>
      <c r="M45" s="18">
        <f t="shared" ref="M45" si="132">FV(G45%,1,0,-$R$1,0)</f>
        <v>10802.54</v>
      </c>
      <c r="N45" s="18">
        <f t="shared" ref="N45" si="133">FV(H45%,1,0,-$R$1,0)</f>
        <v>11289.7</v>
      </c>
      <c r="O45" s="18">
        <f t="shared" ref="O45" si="134">FV(I45%,1,0,-$R$1,0)</f>
        <v>11262.34</v>
      </c>
      <c r="P45" s="19">
        <f t="shared" ref="P45" si="135">(J45/100*$R$1)+$R$1</f>
        <v>11045.09</v>
      </c>
      <c r="R45" s="20">
        <f t="shared" ref="R45" si="136">$R$3-D45</f>
        <v>5215</v>
      </c>
      <c r="S45" s="20">
        <f t="shared" ref="S45" si="137">R45/365</f>
        <v>14.287671232876713</v>
      </c>
      <c r="T45" s="21"/>
      <c r="U45" s="22"/>
      <c r="V45" s="22"/>
    </row>
    <row r="46" spans="2:22" x14ac:dyDescent="0.35">
      <c r="B46" s="13" t="s">
        <v>46</v>
      </c>
      <c r="C46" s="14" t="s">
        <v>29</v>
      </c>
      <c r="D46" s="15">
        <v>36780</v>
      </c>
      <c r="E46" s="16"/>
      <c r="F46" s="53">
        <v>22.0138</v>
      </c>
      <c r="G46" s="53">
        <v>21.427099999999999</v>
      </c>
      <c r="H46" s="53">
        <v>25.806699999999999</v>
      </c>
      <c r="I46" s="53">
        <v>16.831499999999998</v>
      </c>
      <c r="J46" s="53">
        <v>17.2212</v>
      </c>
      <c r="K46" s="17"/>
      <c r="L46" s="18">
        <f t="shared" ref="L46" si="138">FV(F46%,1,0,-$R$1,0)</f>
        <v>12201.38</v>
      </c>
      <c r="M46" s="18">
        <f t="shared" ref="M46" si="139">FV(G46%,1,0,-$R$1,0)</f>
        <v>12142.710000000001</v>
      </c>
      <c r="N46" s="18">
        <f t="shared" ref="N46" si="140">FV(H46%,1,0,-$R$1,0)</f>
        <v>12580.67</v>
      </c>
      <c r="O46" s="18">
        <f t="shared" ref="O46" si="141">FV(I46%,1,0,-$R$1,0)</f>
        <v>11683.15</v>
      </c>
      <c r="P46" s="19">
        <f t="shared" ref="P46" si="142">(J46/100*$R$1)+$R$1</f>
        <v>11722.12</v>
      </c>
      <c r="R46" s="20">
        <f t="shared" ref="R46" si="143">$R$3-D46</f>
        <v>8480</v>
      </c>
      <c r="S46" s="20">
        <f t="shared" ref="S46" si="144">R46/365</f>
        <v>23.232876712328768</v>
      </c>
      <c r="T46" s="21"/>
      <c r="U46" s="22"/>
      <c r="V46" s="22"/>
    </row>
    <row r="47" spans="2:22" x14ac:dyDescent="0.35">
      <c r="B47" s="13" t="s">
        <v>35</v>
      </c>
      <c r="C47" s="14" t="s">
        <v>29</v>
      </c>
      <c r="D47" s="15">
        <v>43315</v>
      </c>
      <c r="E47" s="16"/>
      <c r="F47" s="53">
        <v>10.743499999999999</v>
      </c>
      <c r="G47" s="53">
        <v>8.1371000000000002</v>
      </c>
      <c r="H47" s="53">
        <v>10.6701</v>
      </c>
      <c r="I47" s="53">
        <v>10.9575</v>
      </c>
      <c r="J47" s="53">
        <v>10.1897</v>
      </c>
      <c r="K47" s="17"/>
      <c r="L47" s="18">
        <f t="shared" ref="L47:L48" si="145">FV(F47%,1,0,-$R$1,0)</f>
        <v>11074.35</v>
      </c>
      <c r="M47" s="18">
        <f t="shared" ref="M47:M48" si="146">FV(G47%,1,0,-$R$1,0)</f>
        <v>10813.710000000001</v>
      </c>
      <c r="N47" s="18">
        <f t="shared" ref="N47:N48" si="147">FV(H47%,1,0,-$R$1,0)</f>
        <v>11067.01</v>
      </c>
      <c r="O47" s="18">
        <f t="shared" ref="O47:O48" si="148">FV(I47%,1,0,-$R$1,0)</f>
        <v>11095.75</v>
      </c>
      <c r="P47" s="19">
        <f t="shared" ref="P47:P48" si="149">(J47/100*$R$1)+$R$1</f>
        <v>11018.97</v>
      </c>
      <c r="R47" s="20">
        <f t="shared" ref="R47:R48" si="150">$R$3-D47</f>
        <v>1945</v>
      </c>
      <c r="S47" s="20">
        <f t="shared" ref="S47:S48" si="151">R47/365</f>
        <v>5.3287671232876717</v>
      </c>
      <c r="T47" s="21"/>
      <c r="U47" s="22"/>
      <c r="V47" s="22"/>
    </row>
    <row r="48" spans="2:22" x14ac:dyDescent="0.35">
      <c r="B48" s="13" t="s">
        <v>51</v>
      </c>
      <c r="C48" s="14" t="s">
        <v>29</v>
      </c>
      <c r="D48" s="15">
        <v>43418</v>
      </c>
      <c r="E48" s="16"/>
      <c r="F48" s="53">
        <v>12.7746</v>
      </c>
      <c r="G48" s="53">
        <v>9.6133000000000006</v>
      </c>
      <c r="H48" s="53">
        <v>12.450900000000001</v>
      </c>
      <c r="I48" s="53">
        <v>13.8407</v>
      </c>
      <c r="J48" s="53">
        <v>13.9817</v>
      </c>
      <c r="K48" s="17"/>
      <c r="L48" s="18">
        <f t="shared" si="145"/>
        <v>11277.46</v>
      </c>
      <c r="M48" s="18">
        <f t="shared" si="146"/>
        <v>10961.33</v>
      </c>
      <c r="N48" s="18">
        <f t="shared" si="147"/>
        <v>11245.09</v>
      </c>
      <c r="O48" s="18">
        <f t="shared" si="148"/>
        <v>11384.07</v>
      </c>
      <c r="P48" s="19">
        <f t="shared" si="149"/>
        <v>11398.17</v>
      </c>
      <c r="R48" s="20">
        <f t="shared" si="150"/>
        <v>1842</v>
      </c>
      <c r="S48" s="20">
        <f t="shared" si="151"/>
        <v>5.0465753424657533</v>
      </c>
      <c r="T48" s="21"/>
      <c r="U48" s="22"/>
      <c r="V48" s="22"/>
    </row>
    <row r="49" spans="2:22" x14ac:dyDescent="0.35">
      <c r="B49" s="13" t="s">
        <v>71</v>
      </c>
      <c r="C49" s="14" t="s">
        <v>29</v>
      </c>
      <c r="D49" s="15">
        <v>44784</v>
      </c>
      <c r="E49" s="16"/>
      <c r="F49" s="53">
        <v>12.649800000000001</v>
      </c>
      <c r="G49" s="53" t="s">
        <v>20</v>
      </c>
      <c r="H49" s="53" t="s">
        <v>20</v>
      </c>
      <c r="I49" s="53" t="s">
        <v>20</v>
      </c>
      <c r="J49" s="53">
        <v>12.4758</v>
      </c>
      <c r="K49" s="17"/>
      <c r="L49" s="18">
        <f t="shared" ref="L49" si="152">FV(F49%,1,0,-$R$1,0)</f>
        <v>11264.98</v>
      </c>
      <c r="M49" s="18" t="s">
        <v>79</v>
      </c>
      <c r="N49" s="18" t="s">
        <v>79</v>
      </c>
      <c r="O49" s="18" t="s">
        <v>79</v>
      </c>
      <c r="P49" s="19">
        <f t="shared" ref="P49" si="153">(J49/100*$R$1)+$R$1</f>
        <v>11247.58</v>
      </c>
      <c r="R49" s="20">
        <f t="shared" ref="R49" si="154">$R$3-D49</f>
        <v>476</v>
      </c>
      <c r="S49" s="20">
        <f t="shared" ref="S49" si="155">R49/365</f>
        <v>1.3041095890410959</v>
      </c>
      <c r="T49" s="21"/>
      <c r="U49" s="22"/>
      <c r="V49" s="22"/>
    </row>
    <row r="50" spans="2:22" x14ac:dyDescent="0.35">
      <c r="B50" s="13" t="s">
        <v>42</v>
      </c>
      <c r="C50" s="14" t="s">
        <v>29</v>
      </c>
      <c r="D50" s="15">
        <v>43493</v>
      </c>
      <c r="E50" s="16"/>
      <c r="F50" s="53">
        <v>10.353400000000001</v>
      </c>
      <c r="G50" s="53">
        <v>9.2711000000000006</v>
      </c>
      <c r="H50" s="53">
        <v>12.6579</v>
      </c>
      <c r="I50" s="53" t="s">
        <v>20</v>
      </c>
      <c r="J50" s="53">
        <v>11.792400000000001</v>
      </c>
      <c r="K50" s="17"/>
      <c r="L50" s="18">
        <f t="shared" ref="L50" si="156">FV(F50%,1,0,-$R$1,0)</f>
        <v>11035.34</v>
      </c>
      <c r="M50" s="18">
        <f t="shared" ref="M50" si="157">FV(G50%,1,0,-$R$1,0)</f>
        <v>10927.11</v>
      </c>
      <c r="N50" s="18">
        <f t="shared" ref="N50" si="158">FV(H50%,1,0,-$R$1,0)</f>
        <v>11265.79</v>
      </c>
      <c r="O50" s="18" t="s">
        <v>79</v>
      </c>
      <c r="P50" s="19">
        <f t="shared" ref="P50" si="159">(J50/100*$R$1)+$R$1</f>
        <v>11179.24</v>
      </c>
      <c r="R50" s="20">
        <f t="shared" ref="R50" si="160">$R$3-D50</f>
        <v>1767</v>
      </c>
      <c r="S50" s="20">
        <f t="shared" ref="S50" si="161">R50/365</f>
        <v>4.8410958904109593</v>
      </c>
      <c r="T50" s="21"/>
      <c r="U50" s="22"/>
      <c r="V50" s="22"/>
    </row>
    <row r="51" spans="2:22" x14ac:dyDescent="0.35">
      <c r="B51" s="46"/>
      <c r="C51" s="31"/>
      <c r="D51" s="27"/>
      <c r="E51" s="23"/>
      <c r="F51" s="26"/>
      <c r="G51" s="26"/>
      <c r="H51" s="26"/>
      <c r="I51" s="26"/>
      <c r="J51" s="35"/>
      <c r="K51" s="24"/>
      <c r="L51" s="36"/>
      <c r="M51" s="36"/>
      <c r="N51" s="36"/>
      <c r="O51" s="36"/>
      <c r="P51" s="36"/>
      <c r="R51" s="22"/>
      <c r="S51" s="22"/>
      <c r="T51" s="21"/>
      <c r="U51" s="22"/>
      <c r="V51" s="22"/>
    </row>
    <row r="52" spans="2:22" x14ac:dyDescent="0.35">
      <c r="B52" s="37" t="s">
        <v>50</v>
      </c>
      <c r="C52" s="14" t="s">
        <v>26</v>
      </c>
      <c r="D52" s="15">
        <v>42832</v>
      </c>
      <c r="E52" s="16"/>
      <c r="F52" s="53">
        <v>11.955500000000001</v>
      </c>
      <c r="G52" s="53">
        <v>9.9004999999999992</v>
      </c>
      <c r="H52" s="53">
        <v>15.6991</v>
      </c>
      <c r="I52" s="53">
        <v>14.5876</v>
      </c>
      <c r="J52" s="53">
        <v>12.445499999999999</v>
      </c>
      <c r="K52" s="17"/>
      <c r="L52" s="18">
        <f t="shared" ref="L52" si="162">FV(F52%,1,0,-$R$1,0)</f>
        <v>11195.550000000001</v>
      </c>
      <c r="M52" s="18">
        <f t="shared" ref="M52" si="163">FV(G52%,1,0,-$R$1,0)</f>
        <v>10990.05</v>
      </c>
      <c r="N52" s="18">
        <f t="shared" ref="N52" si="164">FV(H52%,1,0,-$R$1,0)</f>
        <v>11569.910000000002</v>
      </c>
      <c r="O52" s="18">
        <f t="shared" ref="O52" si="165">FV(I52%,1,0,-$R$1,0)</f>
        <v>11458.759999999998</v>
      </c>
      <c r="P52" s="19">
        <f>(J52/100*$R$1)+$R$1</f>
        <v>11244.55</v>
      </c>
      <c r="R52" s="20">
        <f>$R$3-D52</f>
        <v>2428</v>
      </c>
      <c r="S52" s="20">
        <f>R52/365</f>
        <v>6.6520547945205477</v>
      </c>
      <c r="T52" s="21"/>
      <c r="U52" s="22"/>
      <c r="V52" s="22"/>
    </row>
    <row r="53" spans="2:22" x14ac:dyDescent="0.35">
      <c r="B53" s="37" t="s">
        <v>67</v>
      </c>
      <c r="C53" s="14" t="s">
        <v>26</v>
      </c>
      <c r="D53" s="15">
        <v>42214</v>
      </c>
      <c r="E53" s="16"/>
      <c r="F53" s="53">
        <v>10.741400000000001</v>
      </c>
      <c r="G53" s="53">
        <v>8.3417999999999992</v>
      </c>
      <c r="H53" s="53">
        <v>14.6416</v>
      </c>
      <c r="I53" s="53">
        <v>12.767300000000001</v>
      </c>
      <c r="J53" s="53">
        <v>11.868399999999999</v>
      </c>
      <c r="K53" s="17"/>
      <c r="L53" s="18">
        <f t="shared" ref="L53" si="166">FV(F53%,1,0,-$R$1,0)</f>
        <v>11074.14</v>
      </c>
      <c r="M53" s="18">
        <f t="shared" ref="M53" si="167">FV(G53%,1,0,-$R$1,0)</f>
        <v>10834.18</v>
      </c>
      <c r="N53" s="18">
        <f t="shared" ref="N53" si="168">FV(H53%,1,0,-$R$1,0)</f>
        <v>11464.159999999998</v>
      </c>
      <c r="O53" s="18">
        <f t="shared" ref="O53" si="169">FV(I53%,1,0,-$R$1,0)</f>
        <v>11276.73</v>
      </c>
      <c r="P53" s="19">
        <f>(J53/100*$R$1)+$R$1</f>
        <v>11186.84</v>
      </c>
      <c r="R53" s="20">
        <f>$R$3-D53</f>
        <v>3046</v>
      </c>
      <c r="S53" s="20">
        <f>R53/365</f>
        <v>8.3452054794520549</v>
      </c>
      <c r="T53" s="21"/>
      <c r="U53" s="22"/>
      <c r="V53" s="22"/>
    </row>
    <row r="54" spans="2:22" x14ac:dyDescent="0.35">
      <c r="B54" s="61"/>
      <c r="C54" s="47"/>
      <c r="D54" s="23"/>
      <c r="E54" s="23"/>
      <c r="F54" s="47"/>
      <c r="G54" s="47"/>
      <c r="H54" s="47"/>
      <c r="I54" s="47"/>
      <c r="J54" s="47"/>
      <c r="K54" s="24"/>
      <c r="L54" s="28"/>
      <c r="M54" s="28"/>
      <c r="N54" s="28"/>
      <c r="O54" s="28"/>
      <c r="P54" s="29"/>
      <c r="R54" s="22"/>
      <c r="S54" s="22"/>
      <c r="T54" s="21"/>
      <c r="U54" s="22"/>
      <c r="V54" s="22"/>
    </row>
    <row r="55" spans="2:22" x14ac:dyDescent="0.35">
      <c r="B55" s="37" t="s">
        <v>62</v>
      </c>
      <c r="C55" s="14" t="s">
        <v>63</v>
      </c>
      <c r="D55" s="15">
        <v>37560</v>
      </c>
      <c r="E55" s="16"/>
      <c r="F55" s="53">
        <v>19.188400000000001</v>
      </c>
      <c r="G55" s="53">
        <v>18.763200000000001</v>
      </c>
      <c r="H55" s="53">
        <v>26.7942</v>
      </c>
      <c r="I55" s="53">
        <v>17.983699999999999</v>
      </c>
      <c r="J55" s="53">
        <v>21.1569</v>
      </c>
      <c r="K55" s="17"/>
      <c r="L55" s="18">
        <f t="shared" ref="L55" si="170">FV(F55%,1,0,-$R$1,0)</f>
        <v>11918.84</v>
      </c>
      <c r="M55" s="18">
        <f t="shared" ref="M55" si="171">FV(G55%,1,0,-$R$1,0)</f>
        <v>11876.32</v>
      </c>
      <c r="N55" s="18">
        <f t="shared" ref="N55" si="172">FV(H55%,1,0,-$R$1,0)</f>
        <v>12679.420000000002</v>
      </c>
      <c r="O55" s="18">
        <f t="shared" ref="O55" si="173">FV(I55%,1,0,-$R$1,0)</f>
        <v>11798.37</v>
      </c>
      <c r="P55" s="19">
        <f>(J55/100*$R$1)+$R$1</f>
        <v>12115.69</v>
      </c>
      <c r="R55" s="20">
        <f>$R$3-D55</f>
        <v>7700</v>
      </c>
      <c r="S55" s="20">
        <f>R55/365</f>
        <v>21.095890410958905</v>
      </c>
    </row>
    <row r="56" spans="2:22" x14ac:dyDescent="0.35">
      <c r="B56" s="49" t="s">
        <v>16</v>
      </c>
      <c r="D56" s="48"/>
      <c r="E56" s="48"/>
    </row>
    <row r="57" spans="2:22" x14ac:dyDescent="0.35">
      <c r="D57" s="48"/>
      <c r="E57" s="48"/>
    </row>
    <row r="58" spans="2:22" x14ac:dyDescent="0.35">
      <c r="D58" s="48"/>
      <c r="E58" s="48"/>
    </row>
    <row r="59" spans="2:22" x14ac:dyDescent="0.35">
      <c r="D59" s="48"/>
      <c r="E59" s="48"/>
    </row>
    <row r="60" spans="2:22" x14ac:dyDescent="0.35">
      <c r="D60" s="48"/>
      <c r="E60" s="48"/>
    </row>
    <row r="61" spans="2:22" x14ac:dyDescent="0.35">
      <c r="D61" s="48"/>
      <c r="E61" s="48"/>
    </row>
    <row r="62" spans="2:22" x14ac:dyDescent="0.35">
      <c r="D62" s="48"/>
      <c r="E62" s="48"/>
    </row>
    <row r="63" spans="2:22" x14ac:dyDescent="0.35">
      <c r="D63" s="48"/>
      <c r="E63" s="48"/>
    </row>
    <row r="64" spans="2:22" x14ac:dyDescent="0.35">
      <c r="D64" s="48"/>
      <c r="E64" s="48"/>
    </row>
    <row r="65" spans="4:5" x14ac:dyDescent="0.35">
      <c r="D65" s="48"/>
      <c r="E65" s="48"/>
    </row>
    <row r="66" spans="4:5" x14ac:dyDescent="0.35">
      <c r="D66" s="48"/>
      <c r="E66" s="48"/>
    </row>
    <row r="67" spans="4:5" x14ac:dyDescent="0.35">
      <c r="D67" s="48"/>
      <c r="E67" s="48"/>
    </row>
    <row r="68" spans="4:5" x14ac:dyDescent="0.35">
      <c r="D68" s="50"/>
      <c r="E68" s="50"/>
    </row>
  </sheetData>
  <mergeCells count="9">
    <mergeCell ref="L1:P1"/>
    <mergeCell ref="R1:V1"/>
    <mergeCell ref="B2:B4"/>
    <mergeCell ref="C2:C4"/>
    <mergeCell ref="D2:D4"/>
    <mergeCell ref="F2:J3"/>
    <mergeCell ref="L2:P3"/>
    <mergeCell ref="R2:S2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5"/>
  <sheetViews>
    <sheetView showGridLines="0" topLeftCell="B1" zoomScaleNormal="100" workbookViewId="0">
      <pane xSplit="2" topLeftCell="D1" activePane="topRight" state="frozen"/>
      <selection activeCell="B1" sqref="B1"/>
      <selection pane="topRight" activeCell="C2" sqref="C2:C4"/>
    </sheetView>
  </sheetViews>
  <sheetFormatPr defaultRowHeight="14.5" x14ac:dyDescent="0.35"/>
  <cols>
    <col min="1" max="2" width="1.1796875" customWidth="1"/>
    <col min="3" max="3" width="35.453125" customWidth="1"/>
    <col min="4" max="4" width="33.7265625" bestFit="1" customWidth="1"/>
    <col min="5" max="5" width="12.26953125" customWidth="1"/>
    <col min="6" max="6" width="1" customWidth="1"/>
    <col min="7" max="8" width="9" customWidth="1"/>
    <col min="9" max="12" width="9.1796875"/>
    <col min="13" max="13" width="2.54296875" customWidth="1"/>
    <col min="14" max="14" width="12.1796875" customWidth="1"/>
    <col min="15" max="15" width="10.1796875" customWidth="1"/>
    <col min="16" max="16" width="10.453125" customWidth="1"/>
    <col min="17" max="17" width="9.1796875" bestFit="1" customWidth="1"/>
    <col min="18" max="18" width="9.7265625" bestFit="1" customWidth="1"/>
    <col min="19" max="19" width="10.81640625" bestFit="1" customWidth="1"/>
  </cols>
  <sheetData>
    <row r="1" spans="2:19" ht="11.25" customHeight="1" x14ac:dyDescent="0.35">
      <c r="C1" s="1" t="s">
        <v>0</v>
      </c>
      <c r="N1" s="87" t="s">
        <v>17</v>
      </c>
      <c r="O1" s="87"/>
      <c r="P1" s="87"/>
    </row>
    <row r="2" spans="2:19" ht="15.75" customHeight="1" x14ac:dyDescent="0.35">
      <c r="C2" s="76" t="s">
        <v>2</v>
      </c>
      <c r="D2" s="79" t="s">
        <v>3</v>
      </c>
      <c r="E2" s="79" t="s">
        <v>4</v>
      </c>
      <c r="F2" s="2"/>
      <c r="G2" s="79" t="s">
        <v>78</v>
      </c>
      <c r="H2" s="79"/>
      <c r="I2" s="79"/>
      <c r="J2" s="79"/>
      <c r="K2" s="79"/>
      <c r="L2" s="79"/>
      <c r="M2" s="3"/>
      <c r="N2" s="88" t="s">
        <v>18</v>
      </c>
      <c r="O2" s="88"/>
      <c r="P2" s="88"/>
      <c r="Q2" s="88"/>
      <c r="R2" s="88"/>
      <c r="S2" s="88"/>
    </row>
    <row r="3" spans="2:19" x14ac:dyDescent="0.35">
      <c r="C3" s="77"/>
      <c r="D3" s="79"/>
      <c r="E3" s="79"/>
      <c r="F3" s="2"/>
      <c r="G3" s="79"/>
      <c r="H3" s="79"/>
      <c r="I3" s="79"/>
      <c r="J3" s="79"/>
      <c r="K3" s="79"/>
      <c r="L3" s="79"/>
      <c r="M3" s="3"/>
      <c r="N3" s="88"/>
      <c r="O3" s="88"/>
      <c r="P3" s="88"/>
      <c r="Q3" s="88"/>
      <c r="R3" s="88"/>
      <c r="S3" s="88"/>
    </row>
    <row r="4" spans="2:19" ht="33.75" customHeight="1" x14ac:dyDescent="0.35">
      <c r="C4" s="78"/>
      <c r="D4" s="79"/>
      <c r="E4" s="79"/>
      <c r="F4" s="6"/>
      <c r="G4" s="7" t="s">
        <v>8</v>
      </c>
      <c r="H4" s="7" t="s">
        <v>9</v>
      </c>
      <c r="I4" s="7" t="s">
        <v>10</v>
      </c>
      <c r="J4" s="7" t="s">
        <v>11</v>
      </c>
      <c r="K4" s="7" t="s">
        <v>19</v>
      </c>
      <c r="L4" s="9" t="s">
        <v>12</v>
      </c>
      <c r="M4" s="51"/>
      <c r="N4" s="7" t="s">
        <v>8</v>
      </c>
      <c r="O4" s="7" t="s">
        <v>9</v>
      </c>
      <c r="P4" s="7" t="s">
        <v>10</v>
      </c>
      <c r="Q4" s="7" t="s">
        <v>11</v>
      </c>
      <c r="R4" s="7" t="s">
        <v>19</v>
      </c>
      <c r="S4" s="52" t="s">
        <v>12</v>
      </c>
    </row>
    <row r="5" spans="2:19" x14ac:dyDescent="0.35">
      <c r="C5" s="13" t="s">
        <v>49</v>
      </c>
      <c r="D5" s="14" t="s">
        <v>24</v>
      </c>
      <c r="E5" s="15">
        <v>34383</v>
      </c>
      <c r="F5" s="16"/>
      <c r="G5" s="53">
        <v>38.94</v>
      </c>
      <c r="H5" s="53">
        <v>26.47</v>
      </c>
      <c r="I5" s="53">
        <v>23.88</v>
      </c>
      <c r="J5" s="53">
        <v>24.24</v>
      </c>
      <c r="K5" s="53">
        <v>16.11</v>
      </c>
      <c r="L5" s="53">
        <v>14.23</v>
      </c>
      <c r="M5" s="54"/>
      <c r="N5" s="53">
        <v>143850.90830000001</v>
      </c>
      <c r="O5" s="53">
        <v>309023.49249999999</v>
      </c>
      <c r="P5" s="53">
        <v>509059.76980000001</v>
      </c>
      <c r="Q5" s="53">
        <v>1092866.2079</v>
      </c>
      <c r="R5" s="53">
        <v>2792136.0353000001</v>
      </c>
      <c r="S5" s="53">
        <v>46320770.657700002</v>
      </c>
    </row>
    <row r="6" spans="2:19" x14ac:dyDescent="0.35">
      <c r="C6" s="13" t="s">
        <v>41</v>
      </c>
      <c r="D6" s="14" t="s">
        <v>24</v>
      </c>
      <c r="E6" s="15">
        <v>43755</v>
      </c>
      <c r="F6" s="16"/>
      <c r="G6" s="53">
        <v>43.82</v>
      </c>
      <c r="H6" s="53">
        <v>29.13</v>
      </c>
      <c r="I6" s="53">
        <v>24</v>
      </c>
      <c r="J6" s="53" t="s">
        <v>79</v>
      </c>
      <c r="K6" s="53" t="s">
        <v>79</v>
      </c>
      <c r="L6" s="53">
        <v>26.17</v>
      </c>
      <c r="M6" s="54"/>
      <c r="N6" s="53">
        <v>146693.0067</v>
      </c>
      <c r="O6" s="53">
        <v>316333.43359999999</v>
      </c>
      <c r="P6" s="53">
        <v>509931.43959999998</v>
      </c>
      <c r="Q6" s="53" t="s">
        <v>79</v>
      </c>
      <c r="R6" s="53" t="s">
        <v>79</v>
      </c>
      <c r="S6" s="53">
        <v>839922.87419999996</v>
      </c>
    </row>
    <row r="7" spans="2:19" x14ac:dyDescent="0.35">
      <c r="C7" s="13" t="s">
        <v>38</v>
      </c>
      <c r="D7" s="14" t="s">
        <v>24</v>
      </c>
      <c r="E7" s="15">
        <v>34025</v>
      </c>
      <c r="F7" s="16"/>
      <c r="G7" s="53">
        <v>21.58</v>
      </c>
      <c r="H7" s="53">
        <v>18.399999999999999</v>
      </c>
      <c r="I7" s="53">
        <v>16.96</v>
      </c>
      <c r="J7" s="53">
        <v>19.11</v>
      </c>
      <c r="K7" s="53">
        <v>15.05</v>
      </c>
      <c r="L7" s="53">
        <v>17.420000000000002</v>
      </c>
      <c r="M7" s="54"/>
      <c r="N7" s="53">
        <v>133506.77780000001</v>
      </c>
      <c r="O7" s="53">
        <v>287323.38160000002</v>
      </c>
      <c r="P7" s="53" t="s">
        <v>79</v>
      </c>
      <c r="Q7" s="53">
        <v>965464.49820000003</v>
      </c>
      <c r="R7" s="53">
        <v>2637117.7289999998</v>
      </c>
      <c r="S7" s="53">
        <v>49978456.980800003</v>
      </c>
    </row>
    <row r="8" spans="2:19" x14ac:dyDescent="0.35">
      <c r="C8" s="13" t="s">
        <v>58</v>
      </c>
      <c r="D8" s="14" t="s">
        <v>24</v>
      </c>
      <c r="E8" s="15">
        <v>35985</v>
      </c>
      <c r="F8" s="16"/>
      <c r="G8" s="53">
        <v>33.020000000000003</v>
      </c>
      <c r="H8" s="53">
        <v>23.6</v>
      </c>
      <c r="I8" s="53">
        <v>22.68</v>
      </c>
      <c r="J8" s="53">
        <v>23.44</v>
      </c>
      <c r="K8" s="53">
        <v>16.260000000000002</v>
      </c>
      <c r="L8" s="53">
        <v>16.84</v>
      </c>
      <c r="M8" s="54"/>
      <c r="N8" s="53">
        <v>140366.7205</v>
      </c>
      <c r="O8" s="53">
        <v>301250.41379999998</v>
      </c>
      <c r="P8" s="53">
        <v>500729.04</v>
      </c>
      <c r="Q8" s="53">
        <v>1072033.7272999999</v>
      </c>
      <c r="R8" s="53">
        <v>2814192.3785000001</v>
      </c>
      <c r="S8" s="53">
        <v>39659899.703100003</v>
      </c>
    </row>
    <row r="9" spans="2:19" x14ac:dyDescent="0.35">
      <c r="C9" s="46" t="s">
        <v>61</v>
      </c>
      <c r="D9" s="14" t="s">
        <v>24</v>
      </c>
      <c r="E9" s="15">
        <v>38573</v>
      </c>
      <c r="F9" s="16"/>
      <c r="G9" s="53">
        <v>39.57</v>
      </c>
      <c r="H9" s="53">
        <v>26.64</v>
      </c>
      <c r="I9" s="53">
        <v>22.43</v>
      </c>
      <c r="J9" s="53">
        <v>22.03</v>
      </c>
      <c r="K9" s="53">
        <v>15.71</v>
      </c>
      <c r="L9" s="53">
        <v>13.02</v>
      </c>
      <c r="M9" s="54"/>
      <c r="N9" s="53">
        <v>144221.5282</v>
      </c>
      <c r="O9" s="53">
        <v>309502.1874</v>
      </c>
      <c r="P9" s="53">
        <v>498992.5209</v>
      </c>
      <c r="Q9" s="53">
        <v>1036333.8219</v>
      </c>
      <c r="R9" s="53">
        <v>2732133.0175000001</v>
      </c>
      <c r="S9" s="53">
        <v>8284819.3828999996</v>
      </c>
    </row>
    <row r="10" spans="2:19" x14ac:dyDescent="0.35">
      <c r="C10" s="46"/>
      <c r="D10" s="73"/>
      <c r="E10" s="27"/>
      <c r="F10" s="23"/>
      <c r="G10" s="34"/>
      <c r="H10" s="34"/>
      <c r="I10" s="34"/>
      <c r="J10" s="34"/>
      <c r="K10" s="34"/>
      <c r="L10" s="34"/>
      <c r="M10" s="56"/>
      <c r="N10" s="34"/>
      <c r="O10" s="34"/>
      <c r="P10" s="34"/>
      <c r="Q10" s="34"/>
      <c r="R10" s="34"/>
      <c r="S10" s="34"/>
    </row>
    <row r="11" spans="2:19" x14ac:dyDescent="0.35">
      <c r="C11" s="13" t="s">
        <v>36</v>
      </c>
      <c r="D11" s="62" t="s">
        <v>25</v>
      </c>
      <c r="E11" s="15">
        <v>37656</v>
      </c>
      <c r="F11" s="16"/>
      <c r="G11" s="53">
        <v>20.03</v>
      </c>
      <c r="H11" s="53">
        <v>14.27</v>
      </c>
      <c r="I11" s="53">
        <v>13.05</v>
      </c>
      <c r="J11" s="53">
        <v>16.2</v>
      </c>
      <c r="K11" s="53">
        <v>13.41</v>
      </c>
      <c r="L11" s="53">
        <v>14.67</v>
      </c>
      <c r="M11" s="54"/>
      <c r="N11" s="53">
        <v>132559.73509999999</v>
      </c>
      <c r="O11" s="53">
        <v>276451.8811</v>
      </c>
      <c r="P11" s="53">
        <v>437202.2585</v>
      </c>
      <c r="Q11" s="53">
        <v>899141.73540000001</v>
      </c>
      <c r="R11" s="53">
        <v>2414754.4235</v>
      </c>
      <c r="S11" s="53">
        <v>14379930.183800001</v>
      </c>
    </row>
    <row r="12" spans="2:19" x14ac:dyDescent="0.35">
      <c r="C12" s="13" t="s">
        <v>68</v>
      </c>
      <c r="D12" s="62" t="s">
        <v>25</v>
      </c>
      <c r="E12" s="15">
        <v>38253</v>
      </c>
      <c r="F12" s="16"/>
      <c r="G12" s="53">
        <v>21.3</v>
      </c>
      <c r="H12" s="53">
        <v>15.38</v>
      </c>
      <c r="I12" s="53">
        <v>13.74</v>
      </c>
      <c r="J12" s="53">
        <v>15.93</v>
      </c>
      <c r="K12" s="53">
        <v>13.34</v>
      </c>
      <c r="L12" s="53">
        <v>13.36</v>
      </c>
      <c r="M12" s="54"/>
      <c r="N12" s="53">
        <v>133332.25640000001</v>
      </c>
      <c r="O12" s="53">
        <v>279363.49550000002</v>
      </c>
      <c r="P12" s="53">
        <v>441535.72330000001</v>
      </c>
      <c r="Q12" s="53">
        <v>893196.66319999995</v>
      </c>
      <c r="R12" s="53">
        <v>2405805.9149000002</v>
      </c>
      <c r="S12" s="53">
        <v>9704608.6941</v>
      </c>
    </row>
    <row r="13" spans="2:19" x14ac:dyDescent="0.35">
      <c r="C13" s="46"/>
      <c r="D13" s="26"/>
      <c r="E13" s="32"/>
      <c r="F13" s="23"/>
      <c r="G13" s="34"/>
      <c r="H13" s="34"/>
      <c r="I13" s="34"/>
      <c r="J13" s="34"/>
      <c r="K13" s="34"/>
      <c r="L13" s="34"/>
      <c r="M13" s="56"/>
      <c r="N13" s="34"/>
      <c r="O13" s="34"/>
      <c r="P13" s="34"/>
      <c r="Q13" s="34"/>
      <c r="R13" s="34"/>
      <c r="S13" s="34"/>
    </row>
    <row r="14" spans="2:19" x14ac:dyDescent="0.35">
      <c r="C14" s="13" t="s">
        <v>31</v>
      </c>
      <c r="D14" s="14" t="s">
        <v>23</v>
      </c>
      <c r="E14" s="15">
        <v>39961</v>
      </c>
      <c r="F14" s="16"/>
      <c r="G14" s="53">
        <v>30.02</v>
      </c>
      <c r="H14" s="53">
        <v>21.18</v>
      </c>
      <c r="I14" s="53" t="s">
        <v>79</v>
      </c>
      <c r="J14" s="53">
        <v>20.95</v>
      </c>
      <c r="K14" s="53">
        <v>15.02</v>
      </c>
      <c r="L14" s="53">
        <v>13.96</v>
      </c>
      <c r="M14" s="54"/>
      <c r="N14" s="53">
        <v>138584.05869999999</v>
      </c>
      <c r="O14" s="53">
        <v>294734.6753</v>
      </c>
      <c r="P14" s="53" t="s">
        <v>79</v>
      </c>
      <c r="Q14" s="53">
        <v>1009462.0695</v>
      </c>
      <c r="R14" s="53">
        <v>2632181.8136</v>
      </c>
      <c r="S14" s="53">
        <v>5217349.1908</v>
      </c>
    </row>
    <row r="15" spans="2:19" x14ac:dyDescent="0.35">
      <c r="B15" t="s">
        <v>48</v>
      </c>
      <c r="C15" s="13" t="s">
        <v>57</v>
      </c>
      <c r="D15" s="14" t="s">
        <v>23</v>
      </c>
      <c r="E15" s="15">
        <v>39289</v>
      </c>
      <c r="F15" s="16"/>
      <c r="G15" s="53">
        <v>24.87</v>
      </c>
      <c r="H15" s="53">
        <v>18.48</v>
      </c>
      <c r="I15" s="53">
        <v>17.79</v>
      </c>
      <c r="J15" s="53">
        <v>20.260000000000002</v>
      </c>
      <c r="K15" s="53">
        <v>15.76</v>
      </c>
      <c r="L15" s="53">
        <v>16.41</v>
      </c>
      <c r="M15" s="54"/>
      <c r="N15" s="53">
        <v>135494.81950000001</v>
      </c>
      <c r="O15" s="53">
        <v>287550.93849999999</v>
      </c>
      <c r="P15" s="53">
        <v>467764.29090000002</v>
      </c>
      <c r="Q15" s="53">
        <v>992780.61410000001</v>
      </c>
      <c r="R15" s="53">
        <v>2739062.0326999999</v>
      </c>
      <c r="S15" s="53">
        <v>8742397.7314999998</v>
      </c>
    </row>
    <row r="16" spans="2:19" x14ac:dyDescent="0.35">
      <c r="C16" s="30"/>
      <c r="D16" s="31"/>
      <c r="E16" s="32"/>
      <c r="F16" s="23"/>
      <c r="G16" s="59"/>
      <c r="H16" s="55"/>
      <c r="I16" s="55"/>
      <c r="J16" s="55"/>
      <c r="K16" s="55"/>
      <c r="L16" s="55"/>
      <c r="M16" s="47"/>
      <c r="N16" s="55"/>
      <c r="O16" s="55"/>
      <c r="P16" s="55"/>
      <c r="Q16" s="55"/>
      <c r="R16" s="55"/>
      <c r="S16" s="55"/>
    </row>
    <row r="17" spans="3:19" x14ac:dyDescent="0.35">
      <c r="C17" s="13" t="s">
        <v>47</v>
      </c>
      <c r="D17" s="14" t="s">
        <v>22</v>
      </c>
      <c r="E17" s="15">
        <v>34606</v>
      </c>
      <c r="F17" s="16"/>
      <c r="G17" s="53">
        <v>32.22</v>
      </c>
      <c r="H17" s="53">
        <v>21.48</v>
      </c>
      <c r="I17" s="53">
        <v>19.510000000000002</v>
      </c>
      <c r="J17" s="53">
        <v>21.32</v>
      </c>
      <c r="K17" s="53">
        <v>15.47</v>
      </c>
      <c r="L17" s="53">
        <v>19.84</v>
      </c>
      <c r="M17" s="54"/>
      <c r="N17" s="53">
        <v>139891.86110000001</v>
      </c>
      <c r="O17" s="53">
        <v>295534.5857</v>
      </c>
      <c r="P17" s="53">
        <v>479183.91399999999</v>
      </c>
      <c r="Q17" s="53">
        <v>1018652.7707</v>
      </c>
      <c r="R17" s="53">
        <v>2697788.6592000001</v>
      </c>
      <c r="S17" s="53">
        <v>126062623.6437</v>
      </c>
    </row>
    <row r="18" spans="3:19" x14ac:dyDescent="0.35">
      <c r="C18" s="13" t="s">
        <v>60</v>
      </c>
      <c r="D18" s="14" t="s">
        <v>22</v>
      </c>
      <c r="E18" s="15">
        <v>44606</v>
      </c>
      <c r="F18" s="16"/>
      <c r="G18" s="53">
        <v>36.520000000000003</v>
      </c>
      <c r="H18" s="53" t="s">
        <v>79</v>
      </c>
      <c r="I18" s="53" t="s">
        <v>79</v>
      </c>
      <c r="J18" s="53" t="s">
        <v>79</v>
      </c>
      <c r="K18" s="53" t="s">
        <v>79</v>
      </c>
      <c r="L18" s="53">
        <v>25.99</v>
      </c>
      <c r="M18" s="54"/>
      <c r="N18" s="53">
        <v>142434.88510000001</v>
      </c>
      <c r="O18" s="53" t="s">
        <v>79</v>
      </c>
      <c r="P18" s="53" t="s">
        <v>79</v>
      </c>
      <c r="Q18" s="53" t="s">
        <v>79</v>
      </c>
      <c r="R18" s="53" t="s">
        <v>79</v>
      </c>
      <c r="S18" s="53">
        <v>273765.2095</v>
      </c>
    </row>
    <row r="19" spans="3:19" x14ac:dyDescent="0.35">
      <c r="C19" s="13" t="s">
        <v>32</v>
      </c>
      <c r="D19" s="14" t="s">
        <v>22</v>
      </c>
      <c r="E19" s="15">
        <v>33714</v>
      </c>
      <c r="F19" s="16"/>
      <c r="G19" s="53">
        <v>18.88</v>
      </c>
      <c r="H19" s="53">
        <v>8.74</v>
      </c>
      <c r="I19" s="53" t="s">
        <v>79</v>
      </c>
      <c r="J19" s="53">
        <v>13.96</v>
      </c>
      <c r="K19" s="53">
        <v>13.21</v>
      </c>
      <c r="L19" s="53" t="s">
        <v>79</v>
      </c>
      <c r="M19" s="54"/>
      <c r="N19" s="53">
        <v>131857.57380000001</v>
      </c>
      <c r="O19" s="53">
        <v>262095.97010000001</v>
      </c>
      <c r="P19" s="53" t="s">
        <v>79</v>
      </c>
      <c r="Q19" s="53">
        <v>851040.41980000003</v>
      </c>
      <c r="R19" s="53">
        <v>2388978.656</v>
      </c>
      <c r="S19" s="53" t="s">
        <v>79</v>
      </c>
    </row>
    <row r="20" spans="3:19" x14ac:dyDescent="0.35">
      <c r="C20" s="13" t="s">
        <v>34</v>
      </c>
      <c r="D20" s="14" t="s">
        <v>22</v>
      </c>
      <c r="E20" s="15">
        <v>34700</v>
      </c>
      <c r="F20" s="16"/>
      <c r="G20" s="53">
        <v>29.98</v>
      </c>
      <c r="H20" s="53">
        <v>24.16</v>
      </c>
      <c r="I20" s="53">
        <v>23.19</v>
      </c>
      <c r="J20" s="53">
        <v>23.02</v>
      </c>
      <c r="K20" s="53">
        <v>16.39</v>
      </c>
      <c r="L20" s="53">
        <v>20.88</v>
      </c>
      <c r="M20" s="54"/>
      <c r="N20" s="53">
        <v>138562.663</v>
      </c>
      <c r="O20" s="53">
        <v>302763.31679999997</v>
      </c>
      <c r="P20" s="53">
        <v>504296.65059999999</v>
      </c>
      <c r="Q20" s="53">
        <v>1061232.2821</v>
      </c>
      <c r="R20" s="53">
        <v>2834204.1913000001</v>
      </c>
      <c r="S20" s="53">
        <v>153206956.13339999</v>
      </c>
    </row>
    <row r="21" spans="3:19" x14ac:dyDescent="0.35">
      <c r="C21" s="13" t="s">
        <v>72</v>
      </c>
      <c r="D21" s="14" t="s">
        <v>22</v>
      </c>
      <c r="E21" s="15">
        <v>45159</v>
      </c>
      <c r="F21" s="16"/>
      <c r="G21" s="53" t="s">
        <v>79</v>
      </c>
      <c r="H21" s="53" t="s">
        <v>79</v>
      </c>
      <c r="I21" s="53" t="s">
        <v>79</v>
      </c>
      <c r="J21" s="53" t="s">
        <v>79</v>
      </c>
      <c r="K21" s="53" t="s">
        <v>79</v>
      </c>
      <c r="L21" s="53">
        <v>39.880000000000003</v>
      </c>
      <c r="M21" s="54"/>
      <c r="N21" s="53" t="s">
        <v>79</v>
      </c>
      <c r="O21" s="53" t="s">
        <v>79</v>
      </c>
      <c r="P21" s="53" t="s">
        <v>79</v>
      </c>
      <c r="Q21" s="53" t="s">
        <v>79</v>
      </c>
      <c r="R21" s="53" t="s">
        <v>79</v>
      </c>
      <c r="S21" s="53">
        <v>42047.4882</v>
      </c>
    </row>
    <row r="22" spans="3:19" x14ac:dyDescent="0.35">
      <c r="C22" s="13" t="s">
        <v>53</v>
      </c>
      <c r="D22" s="14" t="s">
        <v>22</v>
      </c>
      <c r="E22" s="15">
        <v>37876</v>
      </c>
      <c r="F22" s="16"/>
      <c r="G22" s="53">
        <v>33.08</v>
      </c>
      <c r="H22" s="53">
        <v>20.55</v>
      </c>
      <c r="I22" s="53">
        <v>19.11</v>
      </c>
      <c r="J22" s="53">
        <v>21.43</v>
      </c>
      <c r="K22" s="53">
        <v>15.2</v>
      </c>
      <c r="L22" s="53">
        <v>14.01</v>
      </c>
      <c r="M22" s="54"/>
      <c r="N22" s="53">
        <v>140405.1471</v>
      </c>
      <c r="O22" s="53">
        <v>293043.75550000003</v>
      </c>
      <c r="P22" s="53">
        <v>476510.01390000002</v>
      </c>
      <c r="Q22" s="53">
        <v>1021336.4902</v>
      </c>
      <c r="R22" s="53">
        <v>2658850.4593000002</v>
      </c>
      <c r="S22" s="53">
        <v>12113659.079299999</v>
      </c>
    </row>
    <row r="23" spans="3:19" x14ac:dyDescent="0.35">
      <c r="C23" s="63"/>
      <c r="D23" s="64"/>
      <c r="E23" s="32"/>
      <c r="F23" s="33"/>
      <c r="G23" s="57"/>
      <c r="H23" s="57"/>
      <c r="I23" s="57"/>
      <c r="J23" s="57"/>
      <c r="K23" s="57"/>
      <c r="L23" s="57"/>
      <c r="M23" s="47"/>
      <c r="N23" s="57"/>
      <c r="O23" s="57"/>
      <c r="P23" s="57"/>
      <c r="Q23" s="57"/>
      <c r="R23" s="57"/>
      <c r="S23" s="57"/>
    </row>
    <row r="24" spans="3:19" x14ac:dyDescent="0.35">
      <c r="C24" s="60" t="s">
        <v>37</v>
      </c>
      <c r="D24" s="58" t="s">
        <v>27</v>
      </c>
      <c r="E24" s="15">
        <v>39171</v>
      </c>
      <c r="F24" s="16"/>
      <c r="G24" s="53">
        <v>35.15</v>
      </c>
      <c r="H24" s="53">
        <v>23.46</v>
      </c>
      <c r="I24" s="53">
        <v>21.69</v>
      </c>
      <c r="J24" s="53">
        <v>24.88</v>
      </c>
      <c r="K24" s="53">
        <v>19.36</v>
      </c>
      <c r="L24" s="53">
        <v>18.05</v>
      </c>
      <c r="M24" s="54"/>
      <c r="N24" s="53">
        <v>141628.7873</v>
      </c>
      <c r="O24" s="53">
        <v>300868.72129999998</v>
      </c>
      <c r="P24" s="53">
        <v>493954.71549999999</v>
      </c>
      <c r="Q24" s="53">
        <v>1109636.5633</v>
      </c>
      <c r="R24" s="53">
        <v>3325775.9046999998</v>
      </c>
      <c r="S24" s="53">
        <v>10842058.056</v>
      </c>
    </row>
    <row r="25" spans="3:19" x14ac:dyDescent="0.35">
      <c r="C25" s="60" t="s">
        <v>40</v>
      </c>
      <c r="D25" s="58" t="s">
        <v>27</v>
      </c>
      <c r="E25" s="15">
        <v>39442</v>
      </c>
      <c r="F25" s="16"/>
      <c r="G25" s="53">
        <v>42.86</v>
      </c>
      <c r="H25" s="53">
        <v>26.89</v>
      </c>
      <c r="I25" s="53">
        <v>23.76</v>
      </c>
      <c r="J25" s="53">
        <v>26.35</v>
      </c>
      <c r="K25" s="53">
        <v>19.38</v>
      </c>
      <c r="L25" s="53">
        <v>19.47</v>
      </c>
      <c r="M25" s="54"/>
      <c r="N25" s="53">
        <v>146139.07459999999</v>
      </c>
      <c r="O25" s="53">
        <v>310174.46990000003</v>
      </c>
      <c r="P25" s="53">
        <v>508236.58029999997</v>
      </c>
      <c r="Q25" s="53">
        <v>1149408.2087999999</v>
      </c>
      <c r="R25" s="53">
        <v>3329871.6151000001</v>
      </c>
      <c r="S25" s="53">
        <v>10892546.371300001</v>
      </c>
    </row>
    <row r="26" spans="3:19" x14ac:dyDescent="0.35">
      <c r="C26" s="60" t="s">
        <v>55</v>
      </c>
      <c r="D26" s="58" t="s">
        <v>27</v>
      </c>
      <c r="E26" s="15">
        <v>41694</v>
      </c>
      <c r="F26" s="16"/>
      <c r="G26" s="53">
        <v>45.45</v>
      </c>
      <c r="H26" s="53">
        <v>31.69</v>
      </c>
      <c r="I26" s="53">
        <v>31.02</v>
      </c>
      <c r="J26" s="53">
        <v>29.5</v>
      </c>
      <c r="K26" s="53" t="s">
        <v>79</v>
      </c>
      <c r="L26" s="53">
        <v>19.71</v>
      </c>
      <c r="M26" s="54"/>
      <c r="N26" s="53">
        <v>147636.80059999999</v>
      </c>
      <c r="O26" s="53">
        <v>323424.65120000002</v>
      </c>
      <c r="P26" s="53">
        <v>560588.26780000003</v>
      </c>
      <c r="Q26" s="53">
        <v>1238775.1331</v>
      </c>
      <c r="R26" s="53" t="s">
        <v>79</v>
      </c>
      <c r="S26" s="53">
        <v>3230359.1694</v>
      </c>
    </row>
    <row r="27" spans="3:19" x14ac:dyDescent="0.35">
      <c r="C27" s="60" t="s">
        <v>74</v>
      </c>
      <c r="D27" s="58" t="s">
        <v>27</v>
      </c>
      <c r="E27" s="15">
        <v>39191</v>
      </c>
      <c r="F27" s="16"/>
      <c r="G27" s="53">
        <v>39</v>
      </c>
      <c r="H27" s="53">
        <v>24.89</v>
      </c>
      <c r="I27" s="53">
        <v>21.59</v>
      </c>
      <c r="J27" s="53">
        <v>23.27</v>
      </c>
      <c r="K27" s="53">
        <v>18.010000000000002</v>
      </c>
      <c r="L27" s="53">
        <v>18.32</v>
      </c>
      <c r="M27" s="54"/>
      <c r="N27" s="53">
        <v>143888.97630000001</v>
      </c>
      <c r="O27" s="53">
        <v>304735.98849999998</v>
      </c>
      <c r="P27" s="53">
        <v>493271.07030000002</v>
      </c>
      <c r="Q27" s="53">
        <v>1067728.4127</v>
      </c>
      <c r="R27" s="53">
        <v>3091744.2892999998</v>
      </c>
      <c r="S27" s="53">
        <v>11050120.4803</v>
      </c>
    </row>
    <row r="28" spans="3:19" x14ac:dyDescent="0.35">
      <c r="C28" s="60" t="s">
        <v>39</v>
      </c>
      <c r="D28" s="58" t="s">
        <v>27</v>
      </c>
      <c r="E28" s="15">
        <v>38084</v>
      </c>
      <c r="F28" s="16"/>
      <c r="G28" s="53">
        <v>35.4</v>
      </c>
      <c r="H28" s="53">
        <v>21.94</v>
      </c>
      <c r="I28" s="53">
        <v>19.690000000000001</v>
      </c>
      <c r="J28" s="53">
        <v>23.34</v>
      </c>
      <c r="K28" s="53">
        <v>16.899999999999999</v>
      </c>
      <c r="L28" s="53">
        <v>17.079999999999998</v>
      </c>
      <c r="M28" s="54"/>
      <c r="N28" s="53">
        <v>141777.01250000001</v>
      </c>
      <c r="O28" s="53">
        <v>296766.67259999999</v>
      </c>
      <c r="P28" s="53">
        <v>480401.4423</v>
      </c>
      <c r="Q28" s="53">
        <v>1069565.1953</v>
      </c>
      <c r="R28" s="53">
        <v>2913257.9038999998</v>
      </c>
      <c r="S28" s="53">
        <v>16141439.332900001</v>
      </c>
    </row>
    <row r="29" spans="3:19" x14ac:dyDescent="0.35">
      <c r="C29" s="30"/>
      <c r="D29" s="31"/>
      <c r="E29" s="32"/>
      <c r="F29" s="33"/>
      <c r="G29" s="34"/>
      <c r="H29" s="34"/>
      <c r="I29" s="34"/>
      <c r="J29" s="34"/>
      <c r="K29" s="34"/>
      <c r="L29" s="34"/>
      <c r="M29" s="47"/>
      <c r="N29" s="34"/>
      <c r="O29" s="34"/>
      <c r="P29" s="34"/>
      <c r="Q29" s="34"/>
      <c r="R29" s="34"/>
      <c r="S29" s="34"/>
    </row>
    <row r="30" spans="3:19" x14ac:dyDescent="0.35">
      <c r="C30" s="13" t="s">
        <v>21</v>
      </c>
      <c r="D30" s="14" t="s">
        <v>28</v>
      </c>
      <c r="E30" s="15">
        <v>39541</v>
      </c>
      <c r="F30" s="16"/>
      <c r="G30" s="53">
        <v>48.74</v>
      </c>
      <c r="H30" s="53">
        <v>35.130000000000003</v>
      </c>
      <c r="I30" s="53">
        <v>31.46</v>
      </c>
      <c r="J30" s="53">
        <v>30.83</v>
      </c>
      <c r="K30" s="53">
        <v>21.09</v>
      </c>
      <c r="L30" s="53">
        <v>19.21</v>
      </c>
      <c r="M30" s="54"/>
      <c r="N30" s="53">
        <v>149526.1054</v>
      </c>
      <c r="O30" s="53">
        <v>332970.26520000002</v>
      </c>
      <c r="P30" s="53">
        <v>563837.48160000006</v>
      </c>
      <c r="Q30" s="53">
        <v>1278445.9746000001</v>
      </c>
      <c r="R30" s="53">
        <v>3651544.6904000002</v>
      </c>
      <c r="S30" s="53">
        <v>10060682.9728</v>
      </c>
    </row>
    <row r="31" spans="3:19" x14ac:dyDescent="0.35">
      <c r="C31" s="13" t="s">
        <v>76</v>
      </c>
      <c r="D31" s="14" t="s">
        <v>28</v>
      </c>
      <c r="E31" s="15">
        <v>43886</v>
      </c>
      <c r="F31" s="16"/>
      <c r="G31" s="53">
        <v>62.54</v>
      </c>
      <c r="H31" s="53">
        <v>34.090000000000003</v>
      </c>
      <c r="I31" s="53">
        <v>27.31</v>
      </c>
      <c r="J31" s="53" t="s">
        <v>79</v>
      </c>
      <c r="K31" s="53" t="s">
        <v>79</v>
      </c>
      <c r="L31" s="53">
        <v>32.270000000000003</v>
      </c>
      <c r="M31" s="54"/>
      <c r="N31" s="53">
        <v>157341.61900000001</v>
      </c>
      <c r="O31" s="53">
        <v>330060.38540000003</v>
      </c>
      <c r="P31" s="53">
        <v>533405.10660000006</v>
      </c>
      <c r="Q31" s="53" t="s">
        <v>79</v>
      </c>
      <c r="R31" s="53" t="s">
        <v>79</v>
      </c>
      <c r="S31" s="53">
        <v>817523.08799999999</v>
      </c>
    </row>
    <row r="32" spans="3:19" x14ac:dyDescent="0.35">
      <c r="C32" s="13" t="s">
        <v>56</v>
      </c>
      <c r="D32" s="14" t="s">
        <v>28</v>
      </c>
      <c r="E32" s="15">
        <v>43416</v>
      </c>
      <c r="F32" s="16"/>
      <c r="G32" s="53">
        <v>38.200000000000003</v>
      </c>
      <c r="H32" s="53">
        <v>29.29</v>
      </c>
      <c r="I32" s="53">
        <v>28.4</v>
      </c>
      <c r="J32" s="53">
        <v>30.88</v>
      </c>
      <c r="K32" s="53" t="s">
        <v>79</v>
      </c>
      <c r="L32" s="53">
        <v>30.65</v>
      </c>
      <c r="M32" s="54"/>
      <c r="N32" s="53">
        <v>143421.8658</v>
      </c>
      <c r="O32" s="53">
        <v>316756.28019999998</v>
      </c>
      <c r="P32" s="53">
        <v>541267.38489999995</v>
      </c>
      <c r="Q32" s="53">
        <v>1279947.3724</v>
      </c>
      <c r="R32" s="53" t="s">
        <v>79</v>
      </c>
      <c r="S32" s="53">
        <v>1301243.0863999999</v>
      </c>
    </row>
    <row r="33" spans="3:19" x14ac:dyDescent="0.35">
      <c r="C33" s="13" t="s">
        <v>75</v>
      </c>
      <c r="D33" s="14" t="s">
        <v>28</v>
      </c>
      <c r="E33" s="15">
        <v>39373</v>
      </c>
      <c r="F33" s="16"/>
      <c r="G33" s="53">
        <v>41.15</v>
      </c>
      <c r="H33" s="53">
        <v>27.22</v>
      </c>
      <c r="I33" s="53">
        <v>26.49</v>
      </c>
      <c r="J33" s="53">
        <v>29.98</v>
      </c>
      <c r="K33" s="53">
        <v>19.27</v>
      </c>
      <c r="L33" s="53">
        <v>17.07</v>
      </c>
      <c r="M33" s="54"/>
      <c r="N33" s="53">
        <v>145140.22229999999</v>
      </c>
      <c r="O33" s="53">
        <v>311086.76890000002</v>
      </c>
      <c r="P33" s="53">
        <v>527464.45319999999</v>
      </c>
      <c r="Q33" s="53">
        <v>1252807.6173</v>
      </c>
      <c r="R33" s="53">
        <v>3308862.3226000001</v>
      </c>
      <c r="S33" s="53">
        <v>8958254.8114</v>
      </c>
    </row>
    <row r="34" spans="3:19" x14ac:dyDescent="0.35">
      <c r="C34" s="46"/>
      <c r="D34" s="26"/>
      <c r="E34" s="27"/>
      <c r="F34" s="23"/>
      <c r="G34" s="34"/>
      <c r="H34" s="34"/>
      <c r="I34" s="34"/>
      <c r="J34" s="34"/>
      <c r="K34" s="34"/>
      <c r="L34" s="34"/>
      <c r="M34" s="47"/>
      <c r="N34" s="34"/>
      <c r="O34" s="34"/>
      <c r="P34" s="34"/>
      <c r="Q34" s="34"/>
      <c r="R34" s="34"/>
      <c r="S34" s="34"/>
    </row>
    <row r="35" spans="3:19" x14ac:dyDescent="0.35">
      <c r="C35" s="13" t="s">
        <v>70</v>
      </c>
      <c r="D35" s="14" t="s">
        <v>43</v>
      </c>
      <c r="E35" s="15">
        <v>38679</v>
      </c>
      <c r="F35" s="16"/>
      <c r="G35" s="53">
        <v>23.54</v>
      </c>
      <c r="H35" s="53">
        <v>17.7</v>
      </c>
      <c r="I35" s="53">
        <v>16.690000000000001</v>
      </c>
      <c r="J35" s="53">
        <v>19</v>
      </c>
      <c r="K35" s="53">
        <v>15.49</v>
      </c>
      <c r="L35" s="53">
        <v>13.61</v>
      </c>
      <c r="M35" s="54"/>
      <c r="N35" s="53">
        <v>134692.7347</v>
      </c>
      <c r="O35" s="53">
        <v>285483.5858</v>
      </c>
      <c r="P35" s="53">
        <v>460574.48950000003</v>
      </c>
      <c r="Q35" s="53">
        <v>962803.89469999995</v>
      </c>
      <c r="R35" s="53">
        <v>2700055.7371</v>
      </c>
      <c r="S35" s="53">
        <v>8485104.4923999999</v>
      </c>
    </row>
    <row r="36" spans="3:19" x14ac:dyDescent="0.35">
      <c r="C36" s="13" t="s">
        <v>69</v>
      </c>
      <c r="D36" s="14" t="s">
        <v>43</v>
      </c>
      <c r="E36" s="15">
        <v>35155</v>
      </c>
      <c r="F36" s="16"/>
      <c r="G36" s="53">
        <v>33.92</v>
      </c>
      <c r="H36" s="53">
        <v>24.58</v>
      </c>
      <c r="I36" s="53">
        <v>22.67</v>
      </c>
      <c r="J36" s="53">
        <v>21.21</v>
      </c>
      <c r="K36" s="53">
        <v>14.34</v>
      </c>
      <c r="L36" s="53">
        <v>22.16</v>
      </c>
      <c r="M36" s="54"/>
      <c r="N36" s="53">
        <v>140899.07180000001</v>
      </c>
      <c r="O36" s="53">
        <v>303892.58880000003</v>
      </c>
      <c r="P36" s="53">
        <v>500691.86550000001</v>
      </c>
      <c r="Q36" s="53">
        <v>1015852.7226</v>
      </c>
      <c r="R36" s="53">
        <v>2538645.3442000002</v>
      </c>
      <c r="S36" s="53">
        <v>147289780.5961</v>
      </c>
    </row>
    <row r="37" spans="3:19" x14ac:dyDescent="0.35">
      <c r="C37" s="63"/>
      <c r="D37" s="64"/>
      <c r="E37" s="32"/>
      <c r="F37" s="23"/>
      <c r="G37" s="34"/>
      <c r="H37" s="34"/>
      <c r="I37" s="34"/>
      <c r="J37" s="34"/>
      <c r="K37" s="34"/>
      <c r="L37" s="34"/>
      <c r="M37" s="47"/>
      <c r="N37" s="34"/>
      <c r="O37" s="34"/>
      <c r="P37" s="34"/>
      <c r="Q37" s="34"/>
      <c r="R37" s="34"/>
      <c r="S37" s="34"/>
    </row>
    <row r="38" spans="3:19" x14ac:dyDescent="0.35">
      <c r="C38" s="60" t="s">
        <v>52</v>
      </c>
      <c r="D38" s="58" t="s">
        <v>15</v>
      </c>
      <c r="E38" s="15">
        <v>43350</v>
      </c>
      <c r="F38" s="16"/>
      <c r="G38" s="53">
        <v>33.76</v>
      </c>
      <c r="H38" s="53">
        <v>21.34</v>
      </c>
      <c r="I38" s="53">
        <v>18.5</v>
      </c>
      <c r="J38" s="53">
        <v>19.79</v>
      </c>
      <c r="K38" s="53" t="s">
        <v>79</v>
      </c>
      <c r="L38" s="53">
        <v>19.7</v>
      </c>
      <c r="M38" s="54"/>
      <c r="N38" s="53">
        <v>140808.85630000001</v>
      </c>
      <c r="O38" s="53">
        <v>295174.42330000002</v>
      </c>
      <c r="P38" s="53">
        <v>472486.95809999999</v>
      </c>
      <c r="Q38" s="53">
        <v>981526.12639999995</v>
      </c>
      <c r="R38" s="53" t="s">
        <v>79</v>
      </c>
      <c r="S38" s="53">
        <v>1050726.4058000001</v>
      </c>
    </row>
    <row r="39" spans="3:19" x14ac:dyDescent="0.35">
      <c r="C39" s="60" t="s">
        <v>44</v>
      </c>
      <c r="D39" s="58" t="s">
        <v>45</v>
      </c>
      <c r="E39" s="15">
        <v>42366</v>
      </c>
      <c r="F39" s="16"/>
      <c r="G39" s="53">
        <v>29.56</v>
      </c>
      <c r="H39" s="53">
        <v>13.28</v>
      </c>
      <c r="I39" s="53">
        <v>13.29</v>
      </c>
      <c r="J39" s="53">
        <v>22.57</v>
      </c>
      <c r="K39" s="53" t="s">
        <v>79</v>
      </c>
      <c r="L39" s="53">
        <v>21.87</v>
      </c>
      <c r="M39" s="54"/>
      <c r="N39" s="53">
        <v>138311.2972</v>
      </c>
      <c r="O39" s="53">
        <v>273842.15210000001</v>
      </c>
      <c r="P39" s="53" t="s">
        <v>79</v>
      </c>
      <c r="Q39" s="53">
        <v>1049765.8788000001</v>
      </c>
      <c r="R39" s="53" t="s">
        <v>79</v>
      </c>
      <c r="S39" s="53">
        <v>2329836.0866999999</v>
      </c>
    </row>
    <row r="40" spans="3:19" x14ac:dyDescent="0.35">
      <c r="C40" s="60" t="s">
        <v>64</v>
      </c>
      <c r="D40" s="58" t="s">
        <v>15</v>
      </c>
      <c r="E40" s="15">
        <v>36577</v>
      </c>
      <c r="F40" s="16"/>
      <c r="G40" s="53">
        <v>57.97</v>
      </c>
      <c r="H40" s="53">
        <v>35.590000000000003</v>
      </c>
      <c r="I40" s="53">
        <v>26.82</v>
      </c>
      <c r="J40" s="53">
        <v>25.33</v>
      </c>
      <c r="K40" s="53">
        <v>17.149999999999999</v>
      </c>
      <c r="L40" s="53">
        <v>16.22</v>
      </c>
      <c r="M40" s="54"/>
      <c r="N40" s="53">
        <v>154776.9228</v>
      </c>
      <c r="O40" s="53">
        <v>334252.80450000003</v>
      </c>
      <c r="P40" s="53">
        <v>529849.8541</v>
      </c>
      <c r="Q40" s="53">
        <v>1121801.8344000001</v>
      </c>
      <c r="R40" s="53">
        <v>2952578.8048</v>
      </c>
      <c r="S40" s="53">
        <v>27438563.3849</v>
      </c>
    </row>
    <row r="41" spans="3:19" x14ac:dyDescent="0.35">
      <c r="C41" s="66"/>
      <c r="D41" s="67"/>
      <c r="E41" s="27"/>
      <c r="F41" s="23"/>
      <c r="G41" s="57"/>
      <c r="H41" s="55"/>
      <c r="I41" s="55"/>
      <c r="J41" s="55"/>
      <c r="K41" s="55"/>
      <c r="L41" s="55"/>
      <c r="M41" s="47"/>
      <c r="N41" s="55"/>
      <c r="O41" s="55"/>
      <c r="P41" s="55"/>
      <c r="Q41" s="55"/>
      <c r="R41" s="55"/>
      <c r="S41" s="55"/>
    </row>
    <row r="42" spans="3:19" x14ac:dyDescent="0.35">
      <c r="C42" s="37" t="s">
        <v>65</v>
      </c>
      <c r="D42" s="14" t="s">
        <v>30</v>
      </c>
      <c r="E42" s="15">
        <v>38553</v>
      </c>
      <c r="F42" s="16"/>
      <c r="G42" s="53">
        <v>28.44</v>
      </c>
      <c r="H42" s="53">
        <v>18.78</v>
      </c>
      <c r="I42" s="53">
        <v>16.45</v>
      </c>
      <c r="J42" s="53">
        <v>18.91</v>
      </c>
      <c r="K42" s="53">
        <v>14.13</v>
      </c>
      <c r="L42" s="53">
        <v>13.81</v>
      </c>
      <c r="M42" s="54"/>
      <c r="N42" s="53">
        <v>137643.62539999999</v>
      </c>
      <c r="O42" s="53">
        <v>288342.40850000002</v>
      </c>
      <c r="P42" s="53">
        <v>458966.04940000002</v>
      </c>
      <c r="Q42" s="53">
        <v>960806.49979999999</v>
      </c>
      <c r="R42" s="53">
        <v>2509662.4276999999</v>
      </c>
      <c r="S42" s="53">
        <v>9110523.9269999992</v>
      </c>
    </row>
    <row r="43" spans="3:19" x14ac:dyDescent="0.35">
      <c r="C43" s="37" t="s">
        <v>66</v>
      </c>
      <c r="D43" s="14" t="s">
        <v>30</v>
      </c>
      <c r="E43" s="15">
        <v>39514</v>
      </c>
      <c r="F43" s="16"/>
      <c r="G43" s="53">
        <v>30.96</v>
      </c>
      <c r="H43" s="53">
        <v>21.96</v>
      </c>
      <c r="I43" s="53">
        <v>22.47</v>
      </c>
      <c r="J43" s="53">
        <v>25.57</v>
      </c>
      <c r="K43" s="53">
        <v>17.489999999999998</v>
      </c>
      <c r="L43" s="53">
        <v>17.489999999999998</v>
      </c>
      <c r="M43" s="54"/>
      <c r="N43" s="53">
        <v>139148.14850000001</v>
      </c>
      <c r="O43" s="53">
        <v>296833.70299999998</v>
      </c>
      <c r="P43" s="53">
        <v>499318.14970000001</v>
      </c>
      <c r="Q43" s="53">
        <v>1128322.8570000001</v>
      </c>
      <c r="R43" s="53">
        <v>3007473.0581999999</v>
      </c>
      <c r="S43" s="53">
        <v>8673525.0045999996</v>
      </c>
    </row>
    <row r="44" spans="3:19" x14ac:dyDescent="0.35">
      <c r="C44" s="68"/>
      <c r="D44" s="69"/>
      <c r="E44" s="41"/>
      <c r="F44" s="33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3:19" x14ac:dyDescent="0.35">
      <c r="C45" s="13" t="s">
        <v>46</v>
      </c>
      <c r="D45" s="14" t="s">
        <v>29</v>
      </c>
      <c r="E45" s="15">
        <v>36780</v>
      </c>
      <c r="F45" s="16"/>
      <c r="G45" s="53">
        <v>31.57</v>
      </c>
      <c r="H45" s="53">
        <v>25.02</v>
      </c>
      <c r="I45" s="53">
        <v>22.81</v>
      </c>
      <c r="J45" s="53">
        <v>21.48</v>
      </c>
      <c r="K45" s="53">
        <v>15.88</v>
      </c>
      <c r="L45" s="53">
        <v>17.68</v>
      </c>
      <c r="M45" s="54"/>
      <c r="N45" s="53">
        <v>139507.7592</v>
      </c>
      <c r="O45" s="53">
        <v>305092.83529999998</v>
      </c>
      <c r="P45" s="53">
        <v>501665.64289999998</v>
      </c>
      <c r="Q45" s="53">
        <v>1022523.3937</v>
      </c>
      <c r="R45" s="53">
        <v>2757004.4802000001</v>
      </c>
      <c r="S45" s="53">
        <v>31714906.015999999</v>
      </c>
    </row>
    <row r="46" spans="3:19" x14ac:dyDescent="0.35">
      <c r="C46" s="13" t="s">
        <v>59</v>
      </c>
      <c r="D46" s="14" t="s">
        <v>29</v>
      </c>
      <c r="E46" s="15">
        <v>40045</v>
      </c>
      <c r="F46" s="16"/>
      <c r="G46" s="53">
        <v>16.64</v>
      </c>
      <c r="H46" s="53">
        <v>11.95</v>
      </c>
      <c r="I46" s="53">
        <v>10.75</v>
      </c>
      <c r="J46" s="53">
        <v>13.23</v>
      </c>
      <c r="K46" s="53">
        <v>11.4</v>
      </c>
      <c r="L46" s="53">
        <v>11.16</v>
      </c>
      <c r="M46" s="54"/>
      <c r="N46" s="53">
        <v>130482.4988</v>
      </c>
      <c r="O46" s="53">
        <v>270383.77669999999</v>
      </c>
      <c r="P46" s="53">
        <v>422884.81760000001</v>
      </c>
      <c r="Q46" s="53">
        <v>835822.69839999999</v>
      </c>
      <c r="R46" s="53">
        <v>2169967.4937999998</v>
      </c>
      <c r="S46" s="53">
        <v>4029096.1573999999</v>
      </c>
    </row>
    <row r="47" spans="3:19" x14ac:dyDescent="0.35">
      <c r="C47" s="13" t="s">
        <v>35</v>
      </c>
      <c r="D47" s="26" t="s">
        <v>29</v>
      </c>
      <c r="E47" s="15">
        <v>43315</v>
      </c>
      <c r="F47" s="16"/>
      <c r="G47" s="53">
        <v>14.57</v>
      </c>
      <c r="H47" s="53">
        <v>11.39</v>
      </c>
      <c r="I47" s="53">
        <v>10.039999999999999</v>
      </c>
      <c r="J47" s="53">
        <v>11.32</v>
      </c>
      <c r="K47" s="53" t="s">
        <v>79</v>
      </c>
      <c r="L47" s="53">
        <v>11.2</v>
      </c>
      <c r="M47" s="54"/>
      <c r="N47" s="53">
        <v>129204.2653</v>
      </c>
      <c r="O47" s="53">
        <v>268929.04100000003</v>
      </c>
      <c r="P47" s="53">
        <v>418473.4166</v>
      </c>
      <c r="Q47" s="53">
        <v>797195.01500000001</v>
      </c>
      <c r="R47" s="53" t="s">
        <v>79</v>
      </c>
      <c r="S47" s="53">
        <v>863930.78029999998</v>
      </c>
    </row>
    <row r="48" spans="3:19" x14ac:dyDescent="0.35">
      <c r="C48" s="13" t="s">
        <v>71</v>
      </c>
      <c r="D48" s="26" t="s">
        <v>29</v>
      </c>
      <c r="E48" s="15">
        <v>44784</v>
      </c>
      <c r="F48" s="16"/>
      <c r="G48" s="53">
        <v>18.78</v>
      </c>
      <c r="H48" s="53" t="s">
        <v>79</v>
      </c>
      <c r="I48" s="53" t="s">
        <v>79</v>
      </c>
      <c r="J48" s="53" t="s">
        <v>79</v>
      </c>
      <c r="K48" s="53" t="s">
        <v>79</v>
      </c>
      <c r="L48" s="53">
        <v>16.52</v>
      </c>
      <c r="M48" s="54"/>
      <c r="N48" s="53">
        <v>131793.78320000001</v>
      </c>
      <c r="O48" s="53" t="s">
        <v>79</v>
      </c>
      <c r="P48" s="53" t="s">
        <v>79</v>
      </c>
      <c r="Q48" s="53" t="s">
        <v>79</v>
      </c>
      <c r="R48" s="53" t="s">
        <v>79</v>
      </c>
      <c r="S48" s="53">
        <v>177695.23499999999</v>
      </c>
    </row>
    <row r="49" spans="3:19" x14ac:dyDescent="0.35">
      <c r="C49" s="13" t="s">
        <v>51</v>
      </c>
      <c r="D49" s="26" t="s">
        <v>29</v>
      </c>
      <c r="E49" s="15">
        <v>43418</v>
      </c>
      <c r="F49" s="16"/>
      <c r="G49" s="53">
        <v>19.37</v>
      </c>
      <c r="H49" s="53">
        <v>14.4</v>
      </c>
      <c r="I49" s="53">
        <v>12.39</v>
      </c>
      <c r="J49" s="53">
        <v>14.43</v>
      </c>
      <c r="K49" s="53" t="s">
        <v>79</v>
      </c>
      <c r="L49" s="53">
        <v>14.43</v>
      </c>
      <c r="M49" s="54"/>
      <c r="N49" s="53">
        <v>132156.89970000001</v>
      </c>
      <c r="O49" s="53">
        <v>276783.54399999999</v>
      </c>
      <c r="P49" s="53">
        <v>433075.16759999999</v>
      </c>
      <c r="Q49" s="53">
        <v>860832.59250000003</v>
      </c>
      <c r="R49" s="53" t="s">
        <v>79</v>
      </c>
      <c r="S49" s="53">
        <v>874679.38690000004</v>
      </c>
    </row>
    <row r="50" spans="3:19" x14ac:dyDescent="0.35">
      <c r="C50" s="13" t="s">
        <v>42</v>
      </c>
      <c r="D50" s="26" t="s">
        <v>29</v>
      </c>
      <c r="E50" s="15">
        <v>43493</v>
      </c>
      <c r="F50" s="16"/>
      <c r="G50" s="53">
        <v>14.94</v>
      </c>
      <c r="H50" s="53">
        <v>11.78</v>
      </c>
      <c r="I50" s="53">
        <v>10.9</v>
      </c>
      <c r="J50" s="53" t="s">
        <v>79</v>
      </c>
      <c r="K50" s="53" t="s">
        <v>79</v>
      </c>
      <c r="L50" s="53">
        <v>12.45</v>
      </c>
      <c r="M50" s="54"/>
      <c r="N50" s="53">
        <v>129432.2801</v>
      </c>
      <c r="O50" s="53">
        <v>269958.77539999998</v>
      </c>
      <c r="P50" s="53">
        <v>423794.63079999998</v>
      </c>
      <c r="Q50" s="53" t="s">
        <v>79</v>
      </c>
      <c r="R50" s="53" t="s">
        <v>79</v>
      </c>
      <c r="S50" s="53">
        <v>795042.86699999997</v>
      </c>
    </row>
    <row r="51" spans="3:19" x14ac:dyDescent="0.35">
      <c r="C51" s="65"/>
      <c r="D51" s="70"/>
      <c r="E51" s="27"/>
      <c r="F51" s="33"/>
    </row>
    <row r="52" spans="3:19" x14ac:dyDescent="0.35">
      <c r="C52" s="13" t="s">
        <v>50</v>
      </c>
      <c r="D52" s="26" t="s">
        <v>26</v>
      </c>
      <c r="E52" s="15">
        <v>42832</v>
      </c>
      <c r="F52" s="16"/>
      <c r="G52" s="53">
        <v>20.39</v>
      </c>
      <c r="H52" s="53">
        <v>14.49</v>
      </c>
      <c r="I52" s="53">
        <v>12.7</v>
      </c>
      <c r="J52" s="53">
        <v>14.84</v>
      </c>
      <c r="K52" s="53" t="s">
        <v>79</v>
      </c>
      <c r="L52" s="53">
        <v>13.78</v>
      </c>
      <c r="M52" s="54"/>
      <c r="N52" s="53">
        <v>132778.0864</v>
      </c>
      <c r="O52" s="53">
        <v>277007.67839999998</v>
      </c>
      <c r="P52" s="53">
        <v>434999.6752</v>
      </c>
      <c r="Q52" s="53">
        <v>869677.1618</v>
      </c>
      <c r="R52" s="53" t="s">
        <v>79</v>
      </c>
      <c r="S52" s="53">
        <v>1270833.1668</v>
      </c>
    </row>
    <row r="53" spans="3:19" x14ac:dyDescent="0.35">
      <c r="C53" s="13" t="s">
        <v>67</v>
      </c>
      <c r="D53" s="26" t="s">
        <v>26</v>
      </c>
      <c r="E53" s="15">
        <v>42214</v>
      </c>
      <c r="F53" s="16"/>
      <c r="G53" s="53">
        <v>17.559999999999999</v>
      </c>
      <c r="H53" s="53">
        <v>12.66</v>
      </c>
      <c r="I53" s="53">
        <v>11.59</v>
      </c>
      <c r="J53" s="53">
        <v>13.83</v>
      </c>
      <c r="K53" s="53" t="s">
        <v>79</v>
      </c>
      <c r="L53" s="53">
        <v>12.78</v>
      </c>
      <c r="M53" s="54"/>
      <c r="N53" s="53">
        <v>131050.15640000001</v>
      </c>
      <c r="O53" s="53">
        <v>272245.25030000001</v>
      </c>
      <c r="P53" s="53">
        <v>428044.50400000002</v>
      </c>
      <c r="Q53" s="53">
        <v>848324.20120000001</v>
      </c>
      <c r="R53" s="53" t="s">
        <v>79</v>
      </c>
      <c r="S53" s="53">
        <v>1740929.2050000001</v>
      </c>
    </row>
    <row r="54" spans="3:19" x14ac:dyDescent="0.35">
      <c r="C54" s="71"/>
      <c r="D54" s="47"/>
      <c r="E54" s="23"/>
      <c r="F54" s="23"/>
      <c r="G54" s="55"/>
      <c r="H54" s="55"/>
      <c r="I54" s="55"/>
      <c r="J54" s="55"/>
      <c r="K54" s="55"/>
      <c r="L54" s="55"/>
      <c r="M54" s="47"/>
      <c r="N54" s="55"/>
      <c r="O54" s="55"/>
      <c r="P54" s="55"/>
      <c r="Q54" s="55"/>
      <c r="R54" s="55"/>
      <c r="S54" s="55"/>
    </row>
    <row r="55" spans="3:19" x14ac:dyDescent="0.35">
      <c r="C55" s="13" t="s">
        <v>62</v>
      </c>
      <c r="D55" s="26" t="s">
        <v>63</v>
      </c>
      <c r="E55" s="15">
        <v>37560</v>
      </c>
      <c r="F55" s="16"/>
      <c r="G55" s="53">
        <v>25.78</v>
      </c>
      <c r="H55" s="53">
        <v>21.12</v>
      </c>
      <c r="I55" s="53">
        <v>21.46</v>
      </c>
      <c r="J55" s="53">
        <v>21.67</v>
      </c>
      <c r="K55" s="53">
        <v>16.059999999999999</v>
      </c>
      <c r="L55" s="53">
        <v>17.53</v>
      </c>
      <c r="M55" s="54"/>
      <c r="N55" s="53">
        <v>136048.48929999999</v>
      </c>
      <c r="O55" s="53">
        <v>294590.88410000002</v>
      </c>
      <c r="P55" s="53">
        <v>492364.27439999999</v>
      </c>
      <c r="Q55" s="53">
        <v>1027248.6454</v>
      </c>
      <c r="R55" s="53">
        <v>2783929.9194</v>
      </c>
      <c r="S55" s="53">
        <v>21695788.860399999</v>
      </c>
    </row>
    <row r="56" spans="3:19" x14ac:dyDescent="0.35">
      <c r="C56" s="71"/>
      <c r="E56" s="48"/>
      <c r="F56" s="48"/>
    </row>
    <row r="57" spans="3:19" x14ac:dyDescent="0.35">
      <c r="C57" s="49" t="s">
        <v>16</v>
      </c>
      <c r="E57" s="48"/>
      <c r="F57" s="48"/>
    </row>
    <row r="58" spans="3:19" x14ac:dyDescent="0.35">
      <c r="E58" s="48"/>
      <c r="F58" s="48"/>
    </row>
    <row r="59" spans="3:19" x14ac:dyDescent="0.35">
      <c r="E59" s="48"/>
      <c r="F59" s="48"/>
    </row>
    <row r="60" spans="3:19" x14ac:dyDescent="0.35">
      <c r="E60" s="48"/>
      <c r="F60" s="48"/>
    </row>
    <row r="61" spans="3:19" x14ac:dyDescent="0.35">
      <c r="E61" s="48"/>
      <c r="F61" s="48"/>
    </row>
    <row r="62" spans="3:19" x14ac:dyDescent="0.35">
      <c r="E62" s="48"/>
      <c r="F62" s="48"/>
    </row>
    <row r="63" spans="3:19" x14ac:dyDescent="0.35">
      <c r="E63" s="48"/>
      <c r="F63" s="48"/>
    </row>
    <row r="64" spans="3:19" x14ac:dyDescent="0.35">
      <c r="E64" s="48"/>
      <c r="F64" s="48"/>
    </row>
    <row r="65" spans="5:6" x14ac:dyDescent="0.35">
      <c r="E65" s="48"/>
      <c r="F65" s="48"/>
    </row>
    <row r="66" spans="5:6" x14ac:dyDescent="0.35">
      <c r="E66" s="48"/>
      <c r="F66" s="48"/>
    </row>
    <row r="67" spans="5:6" x14ac:dyDescent="0.35">
      <c r="E67" s="48"/>
      <c r="F67" s="48"/>
    </row>
    <row r="68" spans="5:6" x14ac:dyDescent="0.35">
      <c r="E68" s="48"/>
      <c r="F68" s="48"/>
    </row>
    <row r="69" spans="5:6" x14ac:dyDescent="0.35">
      <c r="E69" s="48"/>
      <c r="F69" s="48"/>
    </row>
    <row r="70" spans="5:6" x14ac:dyDescent="0.35">
      <c r="E70" s="48"/>
      <c r="F70" s="48"/>
    </row>
    <row r="71" spans="5:6" x14ac:dyDescent="0.35">
      <c r="E71" s="48"/>
      <c r="F71" s="48"/>
    </row>
    <row r="72" spans="5:6" x14ac:dyDescent="0.35">
      <c r="E72" s="48"/>
      <c r="F72" s="48"/>
    </row>
    <row r="73" spans="5:6" x14ac:dyDescent="0.35">
      <c r="E73" s="48"/>
      <c r="F73" s="48"/>
    </row>
    <row r="74" spans="5:6" x14ac:dyDescent="0.35">
      <c r="E74" s="48"/>
      <c r="F74" s="48"/>
    </row>
    <row r="75" spans="5:6" x14ac:dyDescent="0.35">
      <c r="E75" s="50"/>
      <c r="F75" s="50"/>
    </row>
  </sheetData>
  <mergeCells count="6">
    <mergeCell ref="N1:P1"/>
    <mergeCell ref="C2:C4"/>
    <mergeCell ref="D2:D4"/>
    <mergeCell ref="E2:E4"/>
    <mergeCell ref="G2:L3"/>
    <mergeCell ref="N2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Lumpsum</vt:lpstr>
      <vt:lpstr>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Parekh</dc:creator>
  <cp:lastModifiedBy>Jenny Paresh Parekh</cp:lastModifiedBy>
  <dcterms:created xsi:type="dcterms:W3CDTF">2020-02-11T05:59:10Z</dcterms:created>
  <dcterms:modified xsi:type="dcterms:W3CDTF">2023-12-13T11:25:03Z</dcterms:modified>
</cp:coreProperties>
</file>