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il.sable\OneDrive - Sharekhan Ltd\Anil Sable\Basket-ADTO\Jul\17-Jul\"/>
    </mc:Choice>
  </mc:AlternateContent>
  <xr:revisionPtr revIDLastSave="0" documentId="13_ncr:1_{2318B47F-3AE1-42C5-A04A-7E0020F40D36}" xr6:coauthVersionLast="47" xr6:coauthVersionMax="47" xr10:uidLastSave="{00000000-0000-0000-0000-000000000000}"/>
  <bookViews>
    <workbookView xWindow="-110" yWindow="-110" windowWidth="19420" windowHeight="10420" xr2:uid="{773B56D4-9FA0-41F2-A6C6-1EBEBC02DB95}"/>
  </bookViews>
  <sheets>
    <sheet name="Leaderboard" sheetId="2" r:id="rId1"/>
    <sheet name="Branchwise" sheetId="3" r:id="rId2"/>
    <sheet name="All ST Rms" sheetId="1" r:id="rId3"/>
  </sheets>
  <definedNames>
    <definedName name="_xlnm._FilterDatabase" localSheetId="2" hidden="1">'All ST Rms'!$A$1:$J$511</definedName>
    <definedName name="_xlnm._FilterDatabase" localSheetId="1" hidden="1">Branchwise!$A$2:$K$150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9" i="3" l="1"/>
  <c r="G108" i="3"/>
  <c r="G94" i="3"/>
  <c r="G28" i="3"/>
  <c r="G33" i="3"/>
  <c r="G7" i="3"/>
  <c r="G69" i="3"/>
  <c r="G36" i="3"/>
  <c r="G66" i="3"/>
  <c r="G88" i="3"/>
  <c r="G115" i="3"/>
  <c r="G96" i="3"/>
  <c r="G150" i="3"/>
  <c r="G118" i="3"/>
  <c r="G21" i="3"/>
  <c r="G26" i="3"/>
  <c r="G146" i="3"/>
  <c r="G109" i="3"/>
  <c r="G65" i="3"/>
  <c r="G105" i="3"/>
  <c r="G12" i="3"/>
  <c r="G144" i="3"/>
  <c r="G111" i="3"/>
  <c r="G32" i="3"/>
  <c r="G20" i="3"/>
  <c r="G139" i="3"/>
  <c r="G11" i="3"/>
  <c r="G72" i="3"/>
  <c r="G8" i="3"/>
  <c r="G120" i="3"/>
  <c r="G123" i="3"/>
  <c r="G48" i="3"/>
  <c r="G112" i="3"/>
  <c r="G67" i="3"/>
  <c r="G59" i="3"/>
  <c r="G23" i="3"/>
  <c r="G107" i="3"/>
  <c r="G18" i="3"/>
  <c r="G86" i="3"/>
  <c r="G103" i="3"/>
  <c r="G100" i="3"/>
  <c r="G51" i="3"/>
  <c r="G52" i="3"/>
  <c r="G57" i="3"/>
  <c r="G145" i="3"/>
  <c r="G47" i="3"/>
  <c r="G27" i="3"/>
  <c r="G84" i="3"/>
  <c r="G140" i="3"/>
  <c r="G13" i="3"/>
  <c r="G90" i="3"/>
  <c r="G113" i="3"/>
  <c r="G55" i="3"/>
  <c r="G31" i="3"/>
  <c r="G92" i="3"/>
  <c r="G138" i="3"/>
  <c r="G87" i="3"/>
  <c r="G5" i="3"/>
  <c r="G3" i="3"/>
  <c r="G42" i="3"/>
  <c r="G78" i="3"/>
  <c r="G38" i="3"/>
  <c r="G77" i="3"/>
  <c r="G10" i="3"/>
  <c r="G97" i="3"/>
  <c r="G70" i="3"/>
  <c r="G119" i="3"/>
  <c r="G81" i="3"/>
  <c r="G142" i="3"/>
  <c r="G68" i="3"/>
  <c r="G148" i="3"/>
  <c r="G133" i="3"/>
  <c r="G102" i="3"/>
  <c r="G74" i="3"/>
  <c r="G128" i="3"/>
  <c r="G121" i="3"/>
  <c r="G60" i="3"/>
  <c r="G29" i="3"/>
  <c r="G71" i="3"/>
  <c r="G104" i="3"/>
  <c r="G37" i="3"/>
  <c r="G85" i="3"/>
  <c r="G136" i="3"/>
  <c r="G135" i="3"/>
  <c r="G4" i="3"/>
  <c r="G147" i="3"/>
  <c r="G19" i="3"/>
  <c r="G131" i="3"/>
  <c r="G117" i="3"/>
  <c r="G39" i="3"/>
  <c r="G15" i="3"/>
  <c r="G40" i="3"/>
  <c r="G63" i="3"/>
  <c r="G54" i="3"/>
  <c r="G143" i="3"/>
  <c r="G99" i="3"/>
  <c r="G25" i="3"/>
  <c r="G93" i="3"/>
  <c r="G149" i="3"/>
  <c r="G126" i="3"/>
  <c r="G49" i="3"/>
  <c r="G134" i="3"/>
  <c r="G83" i="3"/>
  <c r="G82" i="3"/>
  <c r="G101" i="3"/>
  <c r="G61" i="3"/>
  <c r="G6" i="3"/>
  <c r="G89" i="3"/>
  <c r="G16" i="3"/>
  <c r="G44" i="3"/>
  <c r="G43" i="3"/>
  <c r="G56" i="3"/>
  <c r="G14" i="3"/>
  <c r="G53" i="3"/>
  <c r="G130" i="3"/>
  <c r="G91" i="3"/>
  <c r="G114" i="3"/>
  <c r="G79" i="3"/>
  <c r="G116" i="3"/>
  <c r="G58" i="3"/>
  <c r="G75" i="3"/>
  <c r="G95" i="3"/>
  <c r="G24" i="3"/>
  <c r="G125" i="3"/>
  <c r="G73" i="3"/>
  <c r="G80" i="3"/>
  <c r="G98" i="3"/>
  <c r="G127" i="3"/>
  <c r="G17" i="3"/>
  <c r="G46" i="3"/>
  <c r="G137" i="3"/>
  <c r="G62" i="3"/>
  <c r="G122" i="3"/>
  <c r="G41" i="3"/>
  <c r="G45" i="3"/>
  <c r="G35" i="3"/>
  <c r="G9" i="3"/>
  <c r="G132" i="3"/>
  <c r="G106" i="3"/>
  <c r="G55" i="2"/>
  <c r="F55" i="2"/>
  <c r="E55" i="2"/>
  <c r="D55" i="2"/>
  <c r="C55" i="2"/>
  <c r="G22" i="3"/>
  <c r="G71" i="2"/>
  <c r="F71" i="2"/>
  <c r="E71" i="2"/>
  <c r="D71" i="2"/>
  <c r="C71" i="2"/>
  <c r="G50" i="3"/>
  <c r="G124" i="3"/>
  <c r="G70" i="2"/>
  <c r="F70" i="2"/>
  <c r="E70" i="2"/>
  <c r="D70" i="2"/>
  <c r="C70" i="2"/>
  <c r="G110" i="3"/>
  <c r="G76" i="3"/>
  <c r="G2" i="3"/>
  <c r="G64" i="3"/>
  <c r="G141" i="3"/>
  <c r="G30" i="3" l="1"/>
  <c r="G34" i="3"/>
  <c r="J373" i="1"/>
  <c r="J262" i="1"/>
  <c r="J73" i="1"/>
  <c r="J509" i="1"/>
  <c r="J172" i="1"/>
  <c r="J40" i="1"/>
  <c r="J265" i="1"/>
  <c r="J8" i="1"/>
  <c r="J440" i="1"/>
  <c r="J11" i="1"/>
  <c r="J144" i="1"/>
  <c r="J10" i="1"/>
  <c r="J483" i="1"/>
  <c r="J270" i="1"/>
  <c r="J104" i="1"/>
  <c r="J15" i="1"/>
  <c r="J128" i="1"/>
  <c r="J36" i="1"/>
  <c r="J473" i="1"/>
  <c r="J378" i="1"/>
  <c r="J129" i="1"/>
  <c r="J177" i="1"/>
  <c r="J394" i="1"/>
  <c r="J346" i="1"/>
  <c r="J426" i="1"/>
  <c r="J259" i="1"/>
  <c r="J274" i="1"/>
  <c r="J95" i="1"/>
  <c r="J45" i="1"/>
  <c r="J67" i="1"/>
  <c r="J360" i="1"/>
  <c r="J413" i="1"/>
  <c r="J50" i="1"/>
  <c r="J349" i="1"/>
  <c r="J108" i="1"/>
  <c r="J182" i="1"/>
  <c r="J322" i="1"/>
  <c r="J7" i="1"/>
  <c r="J356" i="1"/>
  <c r="J112" i="1"/>
  <c r="J382" i="1"/>
  <c r="J228" i="1"/>
  <c r="J233" i="1"/>
  <c r="J283" i="1"/>
  <c r="J165" i="1"/>
  <c r="J479" i="1"/>
  <c r="J217" i="1"/>
  <c r="J61" i="1"/>
  <c r="J138" i="1"/>
  <c r="J46" i="1"/>
  <c r="J174" i="1"/>
  <c r="J211" i="1"/>
  <c r="J186" i="1"/>
  <c r="J220" i="1"/>
  <c r="J369" i="1"/>
  <c r="J153" i="1"/>
  <c r="J191" i="1"/>
  <c r="J195" i="1"/>
  <c r="J212" i="1"/>
  <c r="J145" i="1"/>
  <c r="J251" i="1"/>
  <c r="J109" i="1"/>
  <c r="J328" i="1"/>
  <c r="J150" i="1"/>
  <c r="J26" i="1"/>
  <c r="J245" i="1"/>
  <c r="J187" i="1"/>
  <c r="J275" i="1"/>
  <c r="J163" i="1"/>
  <c r="J101" i="1"/>
  <c r="J100" i="1"/>
  <c r="J424" i="1"/>
  <c r="J111" i="1"/>
  <c r="J286" i="1"/>
  <c r="J13" i="1"/>
  <c r="J92" i="1"/>
  <c r="J78" i="1"/>
  <c r="J409" i="1"/>
  <c r="J493" i="1"/>
  <c r="J43" i="1"/>
  <c r="J227" i="1"/>
  <c r="J19" i="1"/>
  <c r="J35" i="1"/>
  <c r="J240" i="1"/>
  <c r="J53" i="1"/>
  <c r="J3" i="1"/>
  <c r="J48" i="1"/>
  <c r="J215" i="1"/>
  <c r="J106" i="1"/>
  <c r="J230" i="1"/>
  <c r="J486" i="1"/>
  <c r="J6" i="1"/>
  <c r="J455" i="1"/>
  <c r="J453" i="1"/>
  <c r="J161" i="1"/>
  <c r="J117" i="1"/>
  <c r="J260" i="1"/>
  <c r="J85" i="1"/>
  <c r="J368" i="1"/>
  <c r="J118" i="1"/>
  <c r="J143" i="1"/>
  <c r="J194" i="1"/>
  <c r="J173" i="1"/>
  <c r="J311" i="1"/>
  <c r="J166" i="1"/>
  <c r="J297" i="1"/>
  <c r="J14" i="1"/>
  <c r="J2" i="1"/>
  <c r="J239" i="1"/>
  <c r="J75" i="1"/>
  <c r="J105" i="1"/>
  <c r="J31" i="1"/>
  <c r="J207" i="1"/>
  <c r="J345" i="1"/>
  <c r="J221" i="1"/>
  <c r="J375" i="1"/>
  <c r="J84" i="1"/>
  <c r="J505" i="1"/>
  <c r="J34" i="1"/>
  <c r="J437" i="1"/>
  <c r="J79" i="1"/>
  <c r="J383" i="1"/>
  <c r="J47" i="1"/>
  <c r="J132" i="1"/>
  <c r="J249" i="1"/>
  <c r="J471" i="1"/>
  <c r="J140" i="1"/>
  <c r="J232" i="1"/>
  <c r="J329" i="1"/>
  <c r="J179" i="1"/>
  <c r="J327" i="1"/>
  <c r="J225" i="1"/>
  <c r="J282" i="1"/>
  <c r="J134" i="1"/>
  <c r="J219" i="1"/>
  <c r="J359" i="1"/>
  <c r="J77" i="1"/>
  <c r="J131" i="1"/>
  <c r="J65" i="1"/>
  <c r="J141" i="1"/>
  <c r="J466" i="1"/>
  <c r="J295" i="1"/>
  <c r="J44" i="1"/>
  <c r="J154" i="1"/>
  <c r="J459" i="1"/>
  <c r="J58" i="1"/>
  <c r="J56" i="1"/>
  <c r="J402" i="1"/>
  <c r="J70" i="1"/>
  <c r="J370" i="1"/>
  <c r="J38" i="1"/>
  <c r="J247" i="1"/>
  <c r="J121" i="1"/>
  <c r="J124" i="1"/>
  <c r="J89" i="1"/>
  <c r="J377" i="1"/>
  <c r="J224" i="1"/>
  <c r="J30" i="1"/>
  <c r="J155" i="1"/>
  <c r="J410" i="1"/>
  <c r="J504" i="1"/>
  <c r="J130" i="1"/>
  <c r="J242" i="1"/>
  <c r="J246" i="1"/>
  <c r="J156" i="1"/>
  <c r="J4" i="1"/>
  <c r="J94" i="1"/>
  <c r="J480" i="1"/>
  <c r="J268" i="1"/>
  <c r="J29" i="1"/>
  <c r="J448" i="1"/>
  <c r="J376" i="1"/>
  <c r="J175" i="1"/>
  <c r="J436" i="1"/>
  <c r="J237" i="1"/>
  <c r="J488" i="1"/>
  <c r="J28" i="1"/>
  <c r="J351" i="1"/>
  <c r="J119" i="1"/>
  <c r="J152" i="1"/>
  <c r="J24" i="1"/>
  <c r="J170" i="1"/>
  <c r="J9" i="1"/>
  <c r="J343" i="1"/>
  <c r="J90" i="1"/>
  <c r="J398" i="1"/>
  <c r="J178" i="1"/>
  <c r="J236" i="1"/>
  <c r="J68" i="1"/>
  <c r="J196" i="1"/>
  <c r="J51" i="1"/>
  <c r="J266" i="1"/>
  <c r="J66" i="1"/>
  <c r="J407" i="1"/>
  <c r="J126" i="1"/>
  <c r="J60" i="1"/>
  <c r="J164" i="1"/>
  <c r="J142" i="1"/>
  <c r="J395" i="1"/>
  <c r="J457" i="1"/>
  <c r="J434" i="1"/>
  <c r="J74" i="1"/>
  <c r="J81" i="1"/>
  <c r="J431" i="1"/>
  <c r="J27" i="1"/>
  <c r="J214" i="1"/>
  <c r="J123" i="1"/>
  <c r="J340" i="1"/>
  <c r="J183" i="1"/>
  <c r="J331" i="1"/>
  <c r="J256" i="1"/>
  <c r="J294" i="1"/>
  <c r="J98" i="1"/>
  <c r="J188" i="1"/>
  <c r="J326" i="1"/>
  <c r="J12" i="1"/>
  <c r="J226" i="1"/>
  <c r="J339" i="1"/>
  <c r="J388" i="1"/>
  <c r="J445" i="1"/>
  <c r="J506" i="1"/>
  <c r="J303" i="1"/>
  <c r="J255" i="1"/>
  <c r="J464" i="1"/>
  <c r="J168" i="1"/>
  <c r="J273" i="1"/>
  <c r="J496" i="1"/>
  <c r="J428" i="1"/>
  <c r="J330" i="1"/>
  <c r="J264" i="1"/>
  <c r="J250" i="1"/>
  <c r="J278" i="1"/>
  <c r="J204" i="1"/>
  <c r="J438" i="1"/>
  <c r="J21" i="1"/>
  <c r="J55" i="1"/>
  <c r="J159" i="1"/>
  <c r="J253" i="1"/>
  <c r="J203" i="1"/>
  <c r="J384" i="1"/>
  <c r="J37" i="1"/>
  <c r="J116" i="1"/>
  <c r="J254" i="1"/>
  <c r="J419" i="1"/>
  <c r="J91" i="1"/>
  <c r="J210" i="1"/>
  <c r="J180" i="1"/>
  <c r="J315" i="1"/>
  <c r="J432" i="1"/>
  <c r="J20" i="1"/>
  <c r="J332" i="1"/>
  <c r="J281" i="1"/>
  <c r="J288" i="1"/>
  <c r="J57" i="1"/>
  <c r="J41" i="1"/>
  <c r="J88" i="1"/>
  <c r="J405" i="1"/>
  <c r="J162" i="1"/>
  <c r="J181" i="1"/>
  <c r="J23" i="1"/>
  <c r="J338" i="1"/>
  <c r="J122" i="1"/>
  <c r="J323" i="1"/>
  <c r="J404" i="1"/>
  <c r="J241" i="1"/>
  <c r="J387" i="1"/>
  <c r="J386" i="1"/>
  <c r="J447" i="1"/>
  <c r="J110" i="1"/>
  <c r="J454" i="1"/>
  <c r="J458" i="1"/>
  <c r="J336" i="1"/>
  <c r="J415" i="1"/>
  <c r="J103" i="1"/>
  <c r="J99" i="1"/>
  <c r="J442" i="1"/>
  <c r="J197" i="1"/>
  <c r="J308" i="1"/>
  <c r="J385" i="1"/>
  <c r="J319" i="1"/>
  <c r="J502" i="1"/>
  <c r="J363" i="1"/>
  <c r="J235" i="1"/>
  <c r="J451" i="1"/>
  <c r="J291" i="1"/>
  <c r="J333" i="1"/>
  <c r="J416" i="1"/>
  <c r="J367" i="1"/>
  <c r="J374" i="1"/>
  <c r="J389" i="1"/>
  <c r="J120" i="1"/>
  <c r="J252" i="1"/>
  <c r="J72" i="1"/>
  <c r="J439" i="1"/>
  <c r="J406" i="1"/>
  <c r="J269" i="1"/>
  <c r="J213" i="1"/>
  <c r="J201" i="1"/>
  <c r="J16" i="1"/>
  <c r="J93" i="1"/>
  <c r="J414" i="1"/>
  <c r="J82" i="1"/>
  <c r="J49" i="1"/>
  <c r="J206" i="1"/>
  <c r="J136" i="1"/>
  <c r="J341" i="1"/>
  <c r="J292" i="1"/>
  <c r="J234" i="1"/>
  <c r="J208" i="1"/>
  <c r="J146" i="1"/>
  <c r="J482" i="1"/>
  <c r="J267" i="1"/>
  <c r="J62" i="1"/>
  <c r="J485" i="1"/>
  <c r="J310" i="1"/>
  <c r="J133" i="1"/>
  <c r="J312" i="1"/>
  <c r="J25" i="1"/>
  <c r="J276" i="1"/>
  <c r="J5" i="1"/>
  <c r="J135" i="1"/>
  <c r="J381" i="1"/>
  <c r="J313" i="1"/>
  <c r="J160" i="1"/>
  <c r="J107" i="1"/>
  <c r="J86" i="1"/>
  <c r="J500" i="1"/>
  <c r="J379" i="1"/>
  <c r="J22" i="1"/>
  <c r="J69" i="1"/>
  <c r="J231" i="1"/>
  <c r="J102" i="1"/>
  <c r="J355" i="1"/>
  <c r="J137" i="1"/>
  <c r="J352" i="1"/>
  <c r="J198" i="1"/>
  <c r="J151" i="1"/>
  <c r="J462" i="1"/>
  <c r="J465" i="1"/>
  <c r="J353" i="1"/>
  <c r="J478" i="1"/>
  <c r="J362" i="1"/>
  <c r="J296" i="1"/>
  <c r="J71" i="1"/>
  <c r="J452" i="1"/>
  <c r="J393" i="1"/>
  <c r="J305" i="1"/>
  <c r="J167" i="1"/>
  <c r="J492" i="1"/>
  <c r="J63" i="1"/>
  <c r="J33" i="1"/>
  <c r="J481" i="1"/>
  <c r="J337" i="1"/>
  <c r="J463" i="1"/>
  <c r="J430" i="1"/>
  <c r="J427" i="1"/>
  <c r="J17" i="1"/>
  <c r="J76" i="1"/>
  <c r="J113" i="1"/>
  <c r="J284" i="1"/>
  <c r="J495" i="1"/>
  <c r="J348" i="1"/>
  <c r="J149" i="1"/>
  <c r="J261" i="1"/>
  <c r="J169" i="1"/>
  <c r="J97" i="1"/>
  <c r="J223" i="1"/>
  <c r="J320" i="1"/>
  <c r="J435" i="1"/>
  <c r="J96" i="1"/>
  <c r="J309" i="1"/>
  <c r="J497" i="1"/>
  <c r="J396" i="1"/>
  <c r="J318" i="1"/>
  <c r="J408" i="1"/>
  <c r="J222" i="1"/>
  <c r="J422" i="1"/>
  <c r="J491" i="1"/>
  <c r="J148" i="1"/>
  <c r="J64" i="1"/>
  <c r="J42" i="1"/>
  <c r="J357" i="1"/>
  <c r="J412" i="1"/>
  <c r="J444" i="1"/>
  <c r="J263" i="1"/>
  <c r="J397" i="1"/>
  <c r="J176" i="1"/>
  <c r="J450" i="1"/>
  <c r="J205" i="1"/>
  <c r="J298" i="1"/>
  <c r="J258" i="1"/>
  <c r="J299" i="1"/>
  <c r="J193" i="1"/>
  <c r="J461" i="1"/>
  <c r="J272" i="1"/>
  <c r="J39" i="1"/>
  <c r="J32" i="1"/>
  <c r="J157" i="1"/>
  <c r="J287" i="1"/>
  <c r="J307" i="1"/>
  <c r="J127" i="1"/>
  <c r="J487" i="1"/>
  <c r="J280" i="1"/>
  <c r="J59" i="1"/>
  <c r="J391" i="1"/>
  <c r="J271" i="1"/>
  <c r="J54" i="1"/>
  <c r="J418" i="1"/>
  <c r="J185" i="1"/>
  <c r="J244" i="1"/>
  <c r="J484" i="1"/>
  <c r="J125" i="1"/>
  <c r="J80" i="1"/>
  <c r="J277" i="1"/>
  <c r="J202" i="1"/>
  <c r="J411" i="1"/>
  <c r="J372" i="1"/>
  <c r="J490" i="1"/>
  <c r="J469" i="1"/>
  <c r="J423" i="1"/>
  <c r="J446" i="1"/>
  <c r="J317" i="1"/>
  <c r="J371" i="1"/>
  <c r="J279" i="1"/>
  <c r="J115" i="1"/>
  <c r="J147" i="1"/>
  <c r="J304" i="1"/>
  <c r="J139" i="1"/>
  <c r="J335" i="1"/>
  <c r="J306" i="1"/>
  <c r="J290" i="1"/>
  <c r="J449" i="1"/>
  <c r="J301" i="1"/>
  <c r="J293" i="1"/>
  <c r="J192" i="1"/>
  <c r="J441" i="1"/>
  <c r="J189" i="1"/>
  <c r="J114" i="1"/>
  <c r="J365" i="1"/>
  <c r="J87" i="1"/>
  <c r="J456" i="1"/>
  <c r="J229" i="1"/>
  <c r="J476" i="1"/>
  <c r="J248" i="1"/>
  <c r="J285" i="1"/>
  <c r="J216" i="1"/>
  <c r="J325" i="1"/>
  <c r="J347" i="1"/>
  <c r="J477" i="1"/>
  <c r="J218" i="1"/>
  <c r="J18" i="1"/>
  <c r="J390" i="1"/>
  <c r="J510" i="1"/>
  <c r="J468" i="1"/>
  <c r="J417" i="1"/>
  <c r="J257" i="1"/>
  <c r="J83" i="1"/>
  <c r="J366" i="1"/>
  <c r="J321" i="1"/>
  <c r="J289" i="1"/>
  <c r="J425" i="1"/>
  <c r="J433" i="1"/>
  <c r="J467" i="1"/>
  <c r="J401" i="1"/>
  <c r="J470" i="1"/>
  <c r="J342" i="1"/>
  <c r="J316" i="1"/>
  <c r="J199" i="1"/>
  <c r="J474" i="1"/>
  <c r="J324" i="1"/>
  <c r="J508" i="1"/>
  <c r="J209" i="1"/>
  <c r="J460" i="1"/>
  <c r="J498" i="1"/>
  <c r="J238" i="1"/>
  <c r="J358" i="1"/>
  <c r="J392" i="1"/>
  <c r="J243" i="1"/>
  <c r="J302" i="1"/>
  <c r="J354" i="1"/>
  <c r="J52" i="1"/>
  <c r="J300" i="1"/>
  <c r="J314" i="1"/>
  <c r="J501" i="1"/>
  <c r="J503" i="1"/>
  <c r="J507" i="1"/>
  <c r="J158" i="1"/>
  <c r="J361" i="1"/>
  <c r="J472" i="1"/>
  <c r="J200" i="1"/>
  <c r="J499" i="1"/>
  <c r="J350" i="1"/>
  <c r="J334" i="1"/>
  <c r="J403" i="1"/>
  <c r="J443" i="1"/>
  <c r="J184" i="1"/>
  <c r="J171" i="1"/>
  <c r="J475" i="1"/>
  <c r="J190" i="1"/>
  <c r="J429" i="1"/>
  <c r="J400" i="1"/>
  <c r="J511" i="1"/>
  <c r="J489" i="1"/>
  <c r="J421" i="1"/>
  <c r="J494" i="1"/>
  <c r="J420" i="1"/>
  <c r="E22" i="2"/>
  <c r="E19" i="2"/>
  <c r="E9" i="2"/>
  <c r="J364" i="1"/>
  <c r="E20" i="2" l="1"/>
  <c r="E12" i="2"/>
  <c r="E10" i="2"/>
  <c r="E25" i="2"/>
  <c r="E14" i="2"/>
  <c r="J344" i="1"/>
  <c r="E11" i="2"/>
  <c r="E26" i="2"/>
  <c r="E27" i="2"/>
  <c r="J399" i="1"/>
  <c r="E21" i="2"/>
  <c r="E15" i="2"/>
  <c r="E17" i="2"/>
  <c r="E18" i="2"/>
  <c r="J380" i="1"/>
  <c r="E28" i="2"/>
  <c r="E24" i="2"/>
  <c r="I150" i="3" l="1"/>
  <c r="J46" i="3"/>
  <c r="H115" i="3"/>
  <c r="H105" i="3"/>
  <c r="K127" i="3"/>
  <c r="K126" i="3"/>
  <c r="K110" i="3"/>
  <c r="K62" i="3"/>
  <c r="K38" i="3"/>
  <c r="I78" i="3"/>
  <c r="K92" i="3"/>
  <c r="K28" i="3"/>
  <c r="J112" i="3"/>
  <c r="J40" i="3"/>
  <c r="I116" i="3"/>
  <c r="I52" i="3"/>
  <c r="H136" i="3"/>
  <c r="H64" i="3"/>
  <c r="K139" i="3"/>
  <c r="K75" i="3"/>
  <c r="K11" i="3"/>
  <c r="J95" i="3"/>
  <c r="J31" i="3"/>
  <c r="I115" i="3"/>
  <c r="I51" i="3"/>
  <c r="H135" i="3"/>
  <c r="H71" i="3"/>
  <c r="H7" i="3"/>
  <c r="K90" i="3"/>
  <c r="K26" i="3"/>
  <c r="J110" i="3"/>
  <c r="J38" i="3"/>
  <c r="I122" i="3"/>
  <c r="I58" i="3"/>
  <c r="H142" i="3"/>
  <c r="H78" i="3"/>
  <c r="H6" i="3"/>
  <c r="K89" i="3"/>
  <c r="K25" i="3"/>
  <c r="J109" i="3"/>
  <c r="J45" i="3"/>
  <c r="I129" i="3"/>
  <c r="I65" i="3"/>
  <c r="H149" i="3"/>
  <c r="H85" i="3"/>
  <c r="H21" i="3"/>
  <c r="K104" i="3"/>
  <c r="K32" i="3"/>
  <c r="J108" i="3"/>
  <c r="J44" i="3"/>
  <c r="I128" i="3"/>
  <c r="I56" i="3"/>
  <c r="H132" i="3"/>
  <c r="H68" i="3"/>
  <c r="H4" i="3"/>
  <c r="K87" i="3"/>
  <c r="I133" i="3"/>
  <c r="I45" i="3"/>
  <c r="J27" i="3"/>
  <c r="K135" i="3"/>
  <c r="K125" i="3"/>
  <c r="K77" i="3"/>
  <c r="I47" i="3"/>
  <c r="H139" i="3"/>
  <c r="H11" i="3"/>
  <c r="I61" i="3"/>
  <c r="H123" i="3"/>
  <c r="K71" i="3"/>
  <c r="J99" i="3"/>
  <c r="I143" i="3"/>
  <c r="H59" i="3"/>
  <c r="H90" i="3"/>
  <c r="K102" i="3"/>
  <c r="I134" i="3"/>
  <c r="H146" i="3"/>
  <c r="K84" i="3"/>
  <c r="K20" i="3"/>
  <c r="J104" i="3"/>
  <c r="J32" i="3"/>
  <c r="I108" i="3"/>
  <c r="I44" i="3"/>
  <c r="H128" i="3"/>
  <c r="H56" i="3"/>
  <c r="K131" i="3"/>
  <c r="K67" i="3"/>
  <c r="J3" i="3"/>
  <c r="J87" i="3"/>
  <c r="J23" i="3"/>
  <c r="I107" i="3"/>
  <c r="I43" i="3"/>
  <c r="H127" i="3"/>
  <c r="H63" i="3"/>
  <c r="K146" i="3"/>
  <c r="K82" i="3"/>
  <c r="K18" i="3"/>
  <c r="J102" i="3"/>
  <c r="J30" i="3"/>
  <c r="I114" i="3"/>
  <c r="I50" i="3"/>
  <c r="H134" i="3"/>
  <c r="H70" i="3"/>
  <c r="K145" i="3"/>
  <c r="K81" i="3"/>
  <c r="K17" i="3"/>
  <c r="J101" i="3"/>
  <c r="J37" i="3"/>
  <c r="I121" i="3"/>
  <c r="I57" i="3"/>
  <c r="H141" i="3"/>
  <c r="H77" i="3"/>
  <c r="H13" i="3"/>
  <c r="K96" i="3"/>
  <c r="K16" i="3"/>
  <c r="J100" i="3"/>
  <c r="J36" i="3"/>
  <c r="I120" i="3"/>
  <c r="I48" i="3"/>
  <c r="H124" i="3"/>
  <c r="H60" i="3"/>
  <c r="I3" i="3"/>
  <c r="I87" i="3"/>
  <c r="K133" i="3"/>
  <c r="K45" i="3"/>
  <c r="H27" i="3"/>
  <c r="I135" i="3"/>
  <c r="I125" i="3"/>
  <c r="I77" i="3"/>
  <c r="K47" i="3"/>
  <c r="J139" i="3"/>
  <c r="K79" i="3"/>
  <c r="J41" i="3"/>
  <c r="J123" i="3"/>
  <c r="I71" i="3"/>
  <c r="H99" i="3"/>
  <c r="I93" i="3"/>
  <c r="J58" i="3"/>
  <c r="K30" i="3"/>
  <c r="I70" i="3"/>
  <c r="H82" i="3"/>
  <c r="H18" i="3"/>
  <c r="J80" i="3"/>
  <c r="K7" i="3"/>
  <c r="J89" i="3"/>
  <c r="K94" i="3"/>
  <c r="K22" i="3"/>
  <c r="J106" i="3"/>
  <c r="J42" i="3"/>
  <c r="I126" i="3"/>
  <c r="I62" i="3"/>
  <c r="H138" i="3"/>
  <c r="H74" i="3"/>
  <c r="H10" i="3"/>
  <c r="K76" i="3"/>
  <c r="K12" i="3"/>
  <c r="J96" i="3"/>
  <c r="J16" i="3"/>
  <c r="I100" i="3"/>
  <c r="I36" i="3"/>
  <c r="H120" i="3"/>
  <c r="H48" i="3"/>
  <c r="K123" i="3"/>
  <c r="K59" i="3"/>
  <c r="J143" i="3"/>
  <c r="J79" i="3"/>
  <c r="J15" i="3"/>
  <c r="I99" i="3"/>
  <c r="I35" i="3"/>
  <c r="H119" i="3"/>
  <c r="H55" i="3"/>
  <c r="K138" i="3"/>
  <c r="K74" i="3"/>
  <c r="K10" i="3"/>
  <c r="J94" i="3"/>
  <c r="J22" i="3"/>
  <c r="I106" i="3"/>
  <c r="I42" i="3"/>
  <c r="H126" i="3"/>
  <c r="H62" i="3"/>
  <c r="K137" i="3"/>
  <c r="K73" i="3"/>
  <c r="K9" i="3"/>
  <c r="J93" i="3"/>
  <c r="J29" i="3"/>
  <c r="I113" i="3"/>
  <c r="I49" i="3"/>
  <c r="H133" i="3"/>
  <c r="H69" i="3"/>
  <c r="H5" i="3"/>
  <c r="K88" i="3"/>
  <c r="K8" i="3"/>
  <c r="J92" i="3"/>
  <c r="J28" i="3"/>
  <c r="I112" i="3"/>
  <c r="I40" i="3"/>
  <c r="H116" i="3"/>
  <c r="H52" i="3"/>
  <c r="K3" i="3"/>
  <c r="H131" i="3"/>
  <c r="I63" i="3"/>
  <c r="J67" i="3"/>
  <c r="J107" i="3"/>
  <c r="H25" i="3"/>
  <c r="I111" i="3"/>
  <c r="H33" i="3"/>
  <c r="J19" i="3"/>
  <c r="H147" i="3"/>
  <c r="I79" i="3"/>
  <c r="H41" i="3"/>
  <c r="H137" i="3"/>
  <c r="I69" i="3"/>
  <c r="J81" i="3"/>
  <c r="K93" i="3"/>
  <c r="J115" i="3"/>
  <c r="J145" i="3"/>
  <c r="H145" i="3"/>
  <c r="I6" i="3"/>
  <c r="H89" i="3"/>
  <c r="J50" i="3"/>
  <c r="I7" i="3"/>
  <c r="K150" i="3"/>
  <c r="K86" i="3"/>
  <c r="K14" i="3"/>
  <c r="J98" i="3"/>
  <c r="J34" i="3"/>
  <c r="I118" i="3"/>
  <c r="I54" i="3"/>
  <c r="H130" i="3"/>
  <c r="H66" i="3"/>
  <c r="H65" i="3"/>
  <c r="K68" i="3"/>
  <c r="K4" i="3"/>
  <c r="J88" i="3"/>
  <c r="J8" i="3"/>
  <c r="I92" i="3"/>
  <c r="I28" i="3"/>
  <c r="H112" i="3"/>
  <c r="H40" i="3"/>
  <c r="K115" i="3"/>
  <c r="K51" i="3"/>
  <c r="J135" i="3"/>
  <c r="J71" i="3"/>
  <c r="J7" i="3"/>
  <c r="I91" i="3"/>
  <c r="I27" i="3"/>
  <c r="H111" i="3"/>
  <c r="H47" i="3"/>
  <c r="K130" i="3"/>
  <c r="K66" i="3"/>
  <c r="J150" i="3"/>
  <c r="J86" i="3"/>
  <c r="J14" i="3"/>
  <c r="I98" i="3"/>
  <c r="I34" i="3"/>
  <c r="H118" i="3"/>
  <c r="H54" i="3"/>
  <c r="K129" i="3"/>
  <c r="K65" i="3"/>
  <c r="J149" i="3"/>
  <c r="J85" i="3"/>
  <c r="J21" i="3"/>
  <c r="I105" i="3"/>
  <c r="I41" i="3"/>
  <c r="H125" i="3"/>
  <c r="H61" i="3"/>
  <c r="K144" i="3"/>
  <c r="K72" i="3"/>
  <c r="J148" i="3"/>
  <c r="J84" i="3"/>
  <c r="J20" i="3"/>
  <c r="I104" i="3"/>
  <c r="I32" i="3"/>
  <c r="H108" i="3"/>
  <c r="H44" i="3"/>
  <c r="H97" i="3"/>
  <c r="J131" i="3"/>
  <c r="K63" i="3"/>
  <c r="H67" i="3"/>
  <c r="H107" i="3"/>
  <c r="J25" i="3"/>
  <c r="K111" i="3"/>
  <c r="J33" i="3"/>
  <c r="H19" i="3"/>
  <c r="J147" i="3"/>
  <c r="H57" i="3"/>
  <c r="I39" i="3"/>
  <c r="J137" i="3"/>
  <c r="K69" i="3"/>
  <c r="H81" i="3"/>
  <c r="J129" i="3"/>
  <c r="K141" i="3"/>
  <c r="J122" i="3"/>
  <c r="H26" i="3"/>
  <c r="K5" i="3"/>
  <c r="J114" i="3"/>
  <c r="H121" i="3"/>
  <c r="J9" i="3"/>
  <c r="K142" i="3"/>
  <c r="K78" i="3"/>
  <c r="K6" i="3"/>
  <c r="J90" i="3"/>
  <c r="J26" i="3"/>
  <c r="I110" i="3"/>
  <c r="I38" i="3"/>
  <c r="H122" i="3"/>
  <c r="H58" i="3"/>
  <c r="H17" i="3"/>
  <c r="K60" i="3"/>
  <c r="J144" i="3"/>
  <c r="J72" i="3"/>
  <c r="I148" i="3"/>
  <c r="I84" i="3"/>
  <c r="I20" i="3"/>
  <c r="H104" i="3"/>
  <c r="H32" i="3"/>
  <c r="K107" i="3"/>
  <c r="K43" i="3"/>
  <c r="J127" i="3"/>
  <c r="J63" i="3"/>
  <c r="I147" i="3"/>
  <c r="I83" i="3"/>
  <c r="I19" i="3"/>
  <c r="H103" i="3"/>
  <c r="H39" i="3"/>
  <c r="K122" i="3"/>
  <c r="K58" i="3"/>
  <c r="J142" i="3"/>
  <c r="J78" i="3"/>
  <c r="J6" i="3"/>
  <c r="I90" i="3"/>
  <c r="I26" i="3"/>
  <c r="H110" i="3"/>
  <c r="H38" i="3"/>
  <c r="K121" i="3"/>
  <c r="K57" i="3"/>
  <c r="J141" i="3"/>
  <c r="J77" i="3"/>
  <c r="J13" i="3"/>
  <c r="I97" i="3"/>
  <c r="I33" i="3"/>
  <c r="H117" i="3"/>
  <c r="H53" i="3"/>
  <c r="K136" i="3"/>
  <c r="K64" i="3"/>
  <c r="J140" i="3"/>
  <c r="J76" i="3"/>
  <c r="J12" i="3"/>
  <c r="I96" i="3"/>
  <c r="I16" i="3"/>
  <c r="H100" i="3"/>
  <c r="H36" i="3"/>
  <c r="J97" i="3"/>
  <c r="I31" i="3"/>
  <c r="J43" i="3"/>
  <c r="K13" i="3"/>
  <c r="J35" i="3"/>
  <c r="H49" i="3"/>
  <c r="K15" i="3"/>
  <c r="I119" i="3"/>
  <c r="H73" i="3"/>
  <c r="K147" i="3"/>
  <c r="J57" i="3"/>
  <c r="K39" i="3"/>
  <c r="I117" i="3"/>
  <c r="K149" i="3"/>
  <c r="J17" i="3"/>
  <c r="H129" i="3"/>
  <c r="I141" i="3"/>
  <c r="I5" i="3"/>
  <c r="I142" i="3"/>
  <c r="J121" i="3"/>
  <c r="I127" i="3"/>
  <c r="K134" i="3"/>
  <c r="K70" i="3"/>
  <c r="J146" i="3"/>
  <c r="J82" i="3"/>
  <c r="J18" i="3"/>
  <c r="I102" i="3"/>
  <c r="I30" i="3"/>
  <c r="H114" i="3"/>
  <c r="H50" i="3"/>
  <c r="H9" i="3"/>
  <c r="K52" i="3"/>
  <c r="J136" i="3"/>
  <c r="J64" i="3"/>
  <c r="I140" i="3"/>
  <c r="I76" i="3"/>
  <c r="I12" i="3"/>
  <c r="H96" i="3"/>
  <c r="H16" i="3"/>
  <c r="K99" i="3"/>
  <c r="K35" i="3"/>
  <c r="J119" i="3"/>
  <c r="J55" i="3"/>
  <c r="I139" i="3"/>
  <c r="I75" i="3"/>
  <c r="I11" i="3"/>
  <c r="H95" i="3"/>
  <c r="H31" i="3"/>
  <c r="K114" i="3"/>
  <c r="K50" i="3"/>
  <c r="J134" i="3"/>
  <c r="J70" i="3"/>
  <c r="I146" i="3"/>
  <c r="I82" i="3"/>
  <c r="I18" i="3"/>
  <c r="H102" i="3"/>
  <c r="H30" i="3"/>
  <c r="K113" i="3"/>
  <c r="K49" i="3"/>
  <c r="J133" i="3"/>
  <c r="J69" i="3"/>
  <c r="J5" i="3"/>
  <c r="I89" i="3"/>
  <c r="I25" i="3"/>
  <c r="H109" i="3"/>
  <c r="H45" i="3"/>
  <c r="K128" i="3"/>
  <c r="K56" i="3"/>
  <c r="J132" i="3"/>
  <c r="J68" i="3"/>
  <c r="J4" i="3"/>
  <c r="I88" i="3"/>
  <c r="I8" i="3"/>
  <c r="H92" i="3"/>
  <c r="H28" i="3"/>
  <c r="I29" i="3"/>
  <c r="K31" i="3"/>
  <c r="H43" i="3"/>
  <c r="I13" i="3"/>
  <c r="H35" i="3"/>
  <c r="J49" i="3"/>
  <c r="I15" i="3"/>
  <c r="K119" i="3"/>
  <c r="J73" i="3"/>
  <c r="K23" i="3"/>
  <c r="J91" i="3"/>
  <c r="K148" i="3"/>
  <c r="K117" i="3"/>
  <c r="I149" i="3"/>
  <c r="J75" i="3"/>
  <c r="K85" i="3"/>
  <c r="K124" i="3"/>
  <c r="J138" i="3"/>
  <c r="J74" i="3"/>
  <c r="J10" i="3"/>
  <c r="I94" i="3"/>
  <c r="I22" i="3"/>
  <c r="H106" i="3"/>
  <c r="H42" i="3"/>
  <c r="K108" i="3"/>
  <c r="K44" i="3"/>
  <c r="J128" i="3"/>
  <c r="J56" i="3"/>
  <c r="I132" i="3"/>
  <c r="I68" i="3"/>
  <c r="I4" i="3"/>
  <c r="H88" i="3"/>
  <c r="H8" i="3"/>
  <c r="K91" i="3"/>
  <c r="K27" i="3"/>
  <c r="J111" i="3"/>
  <c r="J47" i="3"/>
  <c r="I131" i="3"/>
  <c r="I67" i="3"/>
  <c r="H3" i="3"/>
  <c r="H87" i="3"/>
  <c r="H23" i="3"/>
  <c r="K106" i="3"/>
  <c r="K42" i="3"/>
  <c r="J126" i="3"/>
  <c r="J62" i="3"/>
  <c r="I138" i="3"/>
  <c r="I74" i="3"/>
  <c r="I10" i="3"/>
  <c r="H94" i="3"/>
  <c r="H22" i="3"/>
  <c r="K105" i="3"/>
  <c r="K41" i="3"/>
  <c r="J125" i="3"/>
  <c r="J61" i="3"/>
  <c r="I145" i="3"/>
  <c r="I81" i="3"/>
  <c r="I17" i="3"/>
  <c r="H101" i="3"/>
  <c r="H37" i="3"/>
  <c r="K120" i="3"/>
  <c r="K48" i="3"/>
  <c r="J124" i="3"/>
  <c r="J60" i="3"/>
  <c r="I144" i="3"/>
  <c r="I72" i="3"/>
  <c r="H148" i="3"/>
  <c r="H84" i="3"/>
  <c r="H20" i="3"/>
  <c r="K29" i="3"/>
  <c r="I55" i="3"/>
  <c r="J51" i="3"/>
  <c r="I103" i="3"/>
  <c r="K21" i="3"/>
  <c r="K101" i="3"/>
  <c r="K109" i="3"/>
  <c r="J83" i="3"/>
  <c r="I95" i="3"/>
  <c r="I23" i="3"/>
  <c r="H91" i="3"/>
  <c r="H113" i="3"/>
  <c r="K37" i="3"/>
  <c r="K53" i="3"/>
  <c r="H75" i="3"/>
  <c r="I85" i="3"/>
  <c r="K116" i="3"/>
  <c r="J105" i="3"/>
  <c r="K118" i="3"/>
  <c r="K54" i="3"/>
  <c r="J130" i="3"/>
  <c r="J66" i="3"/>
  <c r="I86" i="3"/>
  <c r="I14" i="3"/>
  <c r="H98" i="3"/>
  <c r="H34" i="3"/>
  <c r="K100" i="3"/>
  <c r="K36" i="3"/>
  <c r="J120" i="3"/>
  <c r="J48" i="3"/>
  <c r="I124" i="3"/>
  <c r="I60" i="3"/>
  <c r="H144" i="3"/>
  <c r="H72" i="3"/>
  <c r="J65" i="3"/>
  <c r="K83" i="3"/>
  <c r="K19" i="3"/>
  <c r="J103" i="3"/>
  <c r="J39" i="3"/>
  <c r="I123" i="3"/>
  <c r="I59" i="3"/>
  <c r="H143" i="3"/>
  <c r="H79" i="3"/>
  <c r="H15" i="3"/>
  <c r="K98" i="3"/>
  <c r="K34" i="3"/>
  <c r="J118" i="3"/>
  <c r="J54" i="3"/>
  <c r="I130" i="3"/>
  <c r="I66" i="3"/>
  <c r="H150" i="3"/>
  <c r="H86" i="3"/>
  <c r="H14" i="3"/>
  <c r="K97" i="3"/>
  <c r="K33" i="3"/>
  <c r="J117" i="3"/>
  <c r="J53" i="3"/>
  <c r="I137" i="3"/>
  <c r="I73" i="3"/>
  <c r="I9" i="3"/>
  <c r="H93" i="3"/>
  <c r="H29" i="3"/>
  <c r="K112" i="3"/>
  <c r="K40" i="3"/>
  <c r="J116" i="3"/>
  <c r="J52" i="3"/>
  <c r="I136" i="3"/>
  <c r="I64" i="3"/>
  <c r="H140" i="3"/>
  <c r="H76" i="3"/>
  <c r="H12" i="3"/>
  <c r="K140" i="3"/>
  <c r="K55" i="3"/>
  <c r="H51" i="3"/>
  <c r="K103" i="3"/>
  <c r="I21" i="3"/>
  <c r="I101" i="3"/>
  <c r="I109" i="3"/>
  <c r="H83" i="3"/>
  <c r="K95" i="3"/>
  <c r="J11" i="3"/>
  <c r="K61" i="3"/>
  <c r="J113" i="3"/>
  <c r="I37" i="3"/>
  <c r="I53" i="3"/>
  <c r="K143" i="3"/>
  <c r="J59" i="3"/>
  <c r="K132" i="3"/>
  <c r="I46" i="3"/>
  <c r="F28" i="2"/>
  <c r="I24" i="3"/>
  <c r="K46" i="3"/>
  <c r="I80" i="3"/>
  <c r="H24" i="3"/>
  <c r="K24" i="3"/>
  <c r="H80" i="3"/>
  <c r="H46" i="3"/>
  <c r="K80" i="3"/>
  <c r="J24" i="3"/>
  <c r="H21" i="2"/>
  <c r="F20" i="2"/>
  <c r="G24" i="2"/>
  <c r="I26" i="2"/>
  <c r="F15" i="2"/>
  <c r="H14" i="2"/>
  <c r="G15" i="2"/>
  <c r="F27" i="2"/>
  <c r="H15" i="2"/>
  <c r="F12" i="2"/>
  <c r="G25" i="2"/>
  <c r="F25" i="2"/>
  <c r="G22" i="2"/>
  <c r="F14" i="2"/>
  <c r="H12" i="2"/>
  <c r="G12" i="2"/>
  <c r="F22" i="2"/>
  <c r="F24" i="2"/>
  <c r="H20" i="2"/>
  <c r="H9" i="2"/>
  <c r="H22" i="2"/>
  <c r="H17" i="2"/>
  <c r="I24" i="2"/>
  <c r="H19" i="2"/>
  <c r="I19" i="2"/>
  <c r="G9" i="2"/>
  <c r="H10" i="2"/>
  <c r="I11" i="2"/>
  <c r="H26" i="2"/>
  <c r="I17" i="2"/>
  <c r="I18" i="2"/>
  <c r="G18" i="2"/>
  <c r="F18" i="2"/>
  <c r="H11" i="2"/>
  <c r="G10" i="2"/>
  <c r="I9" i="2"/>
  <c r="I15" i="2"/>
  <c r="I12" i="2"/>
  <c r="I27" i="2"/>
  <c r="G27" i="2"/>
  <c r="H24" i="2"/>
  <c r="I10" i="2"/>
  <c r="G20" i="2"/>
  <c r="I22" i="2"/>
  <c r="I25" i="2"/>
  <c r="I14" i="2"/>
  <c r="G17" i="2"/>
  <c r="F17" i="2"/>
  <c r="H25" i="2"/>
  <c r="I20" i="2"/>
  <c r="F9" i="2"/>
  <c r="F11" i="2"/>
  <c r="F10" i="2"/>
  <c r="G14" i="2"/>
  <c r="H27" i="2"/>
  <c r="G26" i="2"/>
  <c r="F26" i="2"/>
  <c r="H18" i="2"/>
  <c r="G19" i="2"/>
  <c r="F19" i="2"/>
  <c r="I21" i="2"/>
  <c r="F21" i="2"/>
  <c r="G11" i="2"/>
  <c r="I28" i="2"/>
  <c r="H28" i="2"/>
  <c r="G21" i="2"/>
  <c r="G28" i="2"/>
  <c r="E13" i="2"/>
  <c r="E16" i="2"/>
  <c r="E23" i="2"/>
  <c r="E29" i="2"/>
  <c r="L61" i="3" l="1"/>
  <c r="L99" i="3"/>
  <c r="L100" i="3"/>
  <c r="L97" i="3"/>
  <c r="L27" i="3"/>
  <c r="L36" i="3"/>
  <c r="L132" i="3"/>
  <c r="L41" i="3"/>
  <c r="L143" i="3"/>
  <c r="L106" i="3"/>
  <c r="L50" i="3"/>
  <c r="L98" i="3"/>
  <c r="L103" i="3"/>
  <c r="L147" i="3"/>
  <c r="L55" i="3"/>
  <c r="L62" i="3"/>
  <c r="L95" i="3"/>
  <c r="L40" i="3"/>
  <c r="L126" i="3"/>
  <c r="L115" i="3"/>
  <c r="L112" i="3"/>
  <c r="L42" i="3"/>
  <c r="L58" i="3"/>
  <c r="L34" i="3"/>
  <c r="L122" i="3"/>
  <c r="L19" i="3"/>
  <c r="L44" i="3"/>
  <c r="L33" i="3"/>
  <c r="L108" i="3"/>
  <c r="L119" i="3"/>
  <c r="L7" i="3"/>
  <c r="L71" i="3"/>
  <c r="L135" i="3"/>
  <c r="L31" i="3"/>
  <c r="L107" i="3"/>
  <c r="L46" i="3"/>
  <c r="L114" i="3"/>
  <c r="L38" i="3"/>
  <c r="L140" i="3"/>
  <c r="L110" i="3"/>
  <c r="L127" i="3"/>
  <c r="L24" i="3"/>
  <c r="L109" i="3"/>
  <c r="L105" i="3"/>
  <c r="L148" i="3"/>
  <c r="L70" i="3"/>
  <c r="L15" i="3"/>
  <c r="L121" i="3"/>
  <c r="L5" i="3"/>
  <c r="L86" i="3"/>
  <c r="L3" i="3"/>
  <c r="L88" i="3"/>
  <c r="L9" i="3"/>
  <c r="L146" i="3"/>
  <c r="L67" i="3"/>
  <c r="L20" i="3"/>
  <c r="L125" i="3"/>
  <c r="L90" i="3"/>
  <c r="L11" i="3"/>
  <c r="L53" i="3"/>
  <c r="L101" i="3"/>
  <c r="L134" i="3"/>
  <c r="L149" i="3"/>
  <c r="L43" i="3"/>
  <c r="L63" i="3"/>
  <c r="L150" i="3"/>
  <c r="L93" i="3"/>
  <c r="L73" i="3"/>
  <c r="L10" i="3"/>
  <c r="L131" i="3"/>
  <c r="L84" i="3"/>
  <c r="L75" i="3"/>
  <c r="L28" i="3"/>
  <c r="L37" i="3"/>
  <c r="L21" i="3"/>
  <c r="L91" i="3"/>
  <c r="L23" i="3"/>
  <c r="L60" i="3"/>
  <c r="L6" i="3"/>
  <c r="L137" i="3"/>
  <c r="L74" i="3"/>
  <c r="L45" i="3"/>
  <c r="L139" i="3"/>
  <c r="L92" i="3"/>
  <c r="L83" i="3"/>
  <c r="L54" i="3"/>
  <c r="L124" i="3"/>
  <c r="L56" i="3"/>
  <c r="L39" i="3"/>
  <c r="L13" i="3"/>
  <c r="L78" i="3"/>
  <c r="L141" i="3"/>
  <c r="L72" i="3"/>
  <c r="L138" i="3"/>
  <c r="L59" i="3"/>
  <c r="L12" i="3"/>
  <c r="L79" i="3"/>
  <c r="L133" i="3"/>
  <c r="L118" i="3"/>
  <c r="L85" i="3"/>
  <c r="L128" i="3"/>
  <c r="L49" i="3"/>
  <c r="L142" i="3"/>
  <c r="L144" i="3"/>
  <c r="L65" i="3"/>
  <c r="L123" i="3"/>
  <c r="L76" i="3"/>
  <c r="L22" i="3"/>
  <c r="L30" i="3"/>
  <c r="L16" i="3"/>
  <c r="L102" i="3"/>
  <c r="L80" i="3"/>
  <c r="L113" i="3"/>
  <c r="L111" i="3"/>
  <c r="L129" i="3"/>
  <c r="L66" i="3"/>
  <c r="L94" i="3"/>
  <c r="L47" i="3"/>
  <c r="L96" i="3"/>
  <c r="L17" i="3"/>
  <c r="L87" i="3"/>
  <c r="L32" i="3"/>
  <c r="L116" i="3"/>
  <c r="L29" i="3"/>
  <c r="L48" i="3"/>
  <c r="L35" i="3"/>
  <c r="L64" i="3"/>
  <c r="L69" i="3"/>
  <c r="L130" i="3"/>
  <c r="L51" i="3"/>
  <c r="L4" i="3"/>
  <c r="L81" i="3"/>
  <c r="L18" i="3"/>
  <c r="L104" i="3"/>
  <c r="L25" i="3"/>
  <c r="L120" i="3"/>
  <c r="L117" i="3"/>
  <c r="L52" i="3"/>
  <c r="L136" i="3"/>
  <c r="L57" i="3"/>
  <c r="L68" i="3"/>
  <c r="L14" i="3"/>
  <c r="L8" i="3"/>
  <c r="L145" i="3"/>
  <c r="L82" i="3"/>
  <c r="L77" i="3"/>
  <c r="L89" i="3"/>
  <c r="L26" i="3"/>
  <c r="J28" i="2"/>
  <c r="J27" i="2"/>
  <c r="J18" i="2"/>
  <c r="J24" i="2"/>
  <c r="G16" i="2"/>
  <c r="J14" i="2"/>
  <c r="J12" i="2"/>
  <c r="J17" i="2"/>
  <c r="J21" i="2"/>
  <c r="J25" i="2"/>
  <c r="J15" i="2"/>
  <c r="J19" i="2"/>
  <c r="J22" i="2"/>
  <c r="J9" i="2"/>
  <c r="J11" i="2"/>
  <c r="J26" i="2"/>
  <c r="J20" i="2"/>
  <c r="J10" i="2"/>
  <c r="H16" i="2"/>
  <c r="H13" i="2"/>
  <c r="F16" i="2"/>
  <c r="H23" i="2"/>
  <c r="I13" i="2"/>
  <c r="H29" i="2"/>
  <c r="F13" i="2"/>
  <c r="G29" i="2"/>
  <c r="I29" i="2"/>
  <c r="G13" i="2"/>
  <c r="F29" i="2"/>
  <c r="I16" i="2"/>
  <c r="F23" i="2"/>
  <c r="I23" i="2"/>
  <c r="G23" i="2"/>
  <c r="E30" i="2"/>
  <c r="J13" i="2" l="1"/>
  <c r="J16" i="2"/>
  <c r="J23" i="2"/>
  <c r="J29" i="2"/>
  <c r="H30" i="2"/>
  <c r="G30" i="2"/>
  <c r="I30" i="2"/>
  <c r="F30" i="2"/>
  <c r="J30" i="2" l="1"/>
</calcChain>
</file>

<file path=xl/sharedStrings.xml><?xml version="1.0" encoding="utf-8"?>
<sst xmlns="http://schemas.openxmlformats.org/spreadsheetml/2006/main" count="3226" uniqueCount="717">
  <si>
    <t>Zonal Head</t>
  </si>
  <si>
    <t>GH Code</t>
  </si>
  <si>
    <t>GH Name</t>
  </si>
  <si>
    <t>Paresh Asher</t>
  </si>
  <si>
    <t>Mumbai - Churchgate</t>
  </si>
  <si>
    <t>Anahita Vora</t>
  </si>
  <si>
    <t>Vikram Tak</t>
  </si>
  <si>
    <t>Yogesh Thakkar</t>
  </si>
  <si>
    <t>Mumbai - BKC</t>
  </si>
  <si>
    <t>Aradhyula Punna Rao</t>
  </si>
  <si>
    <t>Vijaywada</t>
  </si>
  <si>
    <t>B R Rahul</t>
  </si>
  <si>
    <t>Prabeer Kumar Paichha</t>
  </si>
  <si>
    <t>Ajoy Kumar Saraf</t>
  </si>
  <si>
    <t>Kolkata - Advisory</t>
  </si>
  <si>
    <t>Nidhi Ambardar</t>
  </si>
  <si>
    <t>Nilesh Shah</t>
  </si>
  <si>
    <t>Dinesh Kacha</t>
  </si>
  <si>
    <t>Vishal Lashkari</t>
  </si>
  <si>
    <t>Indore</t>
  </si>
  <si>
    <t>Zonal Head-3</t>
  </si>
  <si>
    <t>Ravi Somani</t>
  </si>
  <si>
    <t>Sreeju N S</t>
  </si>
  <si>
    <t>Kochi</t>
  </si>
  <si>
    <t>Channaraj K J</t>
  </si>
  <si>
    <t>Amudala M Sahu</t>
  </si>
  <si>
    <t>Vishakhapattanam</t>
  </si>
  <si>
    <t>Vasudevan V</t>
  </si>
  <si>
    <t>Bangalore Advisory - Sigma</t>
  </si>
  <si>
    <t>Hitesh Kumar Bhatt</t>
  </si>
  <si>
    <t>Baroda</t>
  </si>
  <si>
    <t>Anish M Vaidya</t>
  </si>
  <si>
    <t>Kannan R</t>
  </si>
  <si>
    <t>Chennai - Parrys</t>
  </si>
  <si>
    <t>Raman Pathak</t>
  </si>
  <si>
    <t>Amritsar</t>
  </si>
  <si>
    <t>Kishan Chandra Kabdwal</t>
  </si>
  <si>
    <t>Sanjeev Mallia</t>
  </si>
  <si>
    <t>Sameer Tambe</t>
  </si>
  <si>
    <t>Mvenkateswara Rao</t>
  </si>
  <si>
    <t>Divyesh A Palicha</t>
  </si>
  <si>
    <t>Mumbai - Vashi</t>
  </si>
  <si>
    <t>Ilesh Merchant</t>
  </si>
  <si>
    <t>Vikram Nichani</t>
  </si>
  <si>
    <t>Bangalore Advisory - Alpha</t>
  </si>
  <si>
    <t>Konatham Ranga Rao</t>
  </si>
  <si>
    <t>Kukatpally</t>
  </si>
  <si>
    <t>Rajiv Kumar</t>
  </si>
  <si>
    <t>Faizabad</t>
  </si>
  <si>
    <t>Mradul Kumar Verma</t>
  </si>
  <si>
    <t>Anzar Ali Siddiqui</t>
  </si>
  <si>
    <t>Vapi</t>
  </si>
  <si>
    <t>Vaibhav Pancholi</t>
  </si>
  <si>
    <t>Hitesh N Parmar</t>
  </si>
  <si>
    <t>Ahmedabad Beta</t>
  </si>
  <si>
    <t>Paras Popat</t>
  </si>
  <si>
    <t>Diana Jaison</t>
  </si>
  <si>
    <t>Devendrasinh Rana</t>
  </si>
  <si>
    <t>Bhavnagar</t>
  </si>
  <si>
    <t>Ketan Gandhi</t>
  </si>
  <si>
    <t>Raghuvirsinh Jadeja</t>
  </si>
  <si>
    <t>Jamnagar</t>
  </si>
  <si>
    <t>Pramod Kumar</t>
  </si>
  <si>
    <t>Jamshedpur</t>
  </si>
  <si>
    <t>Lalit Kumar Kedia</t>
  </si>
  <si>
    <t>Rajeev Mehta</t>
  </si>
  <si>
    <t>Jodhpur</t>
  </si>
  <si>
    <t>Kunal Sheth</t>
  </si>
  <si>
    <t>Vishal Bhadra</t>
  </si>
  <si>
    <t>Mumbai - Thane</t>
  </si>
  <si>
    <t>Ashfaq Ahamed</t>
  </si>
  <si>
    <t>Bangalore Advisory - Delta</t>
  </si>
  <si>
    <t>Sowmya Manojeeth</t>
  </si>
  <si>
    <t>Manglore</t>
  </si>
  <si>
    <t>R Rambabu</t>
  </si>
  <si>
    <t>Hyderabad</t>
  </si>
  <si>
    <t>Nikesh Gajiwala</t>
  </si>
  <si>
    <t>Surat</t>
  </si>
  <si>
    <t>Kapil S Dabhi</t>
  </si>
  <si>
    <t>Harsh K Shah</t>
  </si>
  <si>
    <t>Indrajitsinh Rana</t>
  </si>
  <si>
    <t>Ankleshwar</t>
  </si>
  <si>
    <t>Jagdish Prasad Shukla</t>
  </si>
  <si>
    <t>Lucknow - Gomti Nagar</t>
  </si>
  <si>
    <t>Tarak B Shah</t>
  </si>
  <si>
    <t>Ahmedabad - Navrangpura</t>
  </si>
  <si>
    <t>Jayesh Barot</t>
  </si>
  <si>
    <t>Mehsana Alpha</t>
  </si>
  <si>
    <t>Shakeel Kumar Jain</t>
  </si>
  <si>
    <t>Saeed Abrarhusain M</t>
  </si>
  <si>
    <t>Niyati Shah</t>
  </si>
  <si>
    <t>Pune - J.M.Road</t>
  </si>
  <si>
    <t>Satyarth Pandit</t>
  </si>
  <si>
    <t>Anil Kumar Agrawal</t>
  </si>
  <si>
    <t>Saswata Bhattacharya</t>
  </si>
  <si>
    <t>Ishwardas G Nagpure</t>
  </si>
  <si>
    <t>Nagpur (Central Avenue)</t>
  </si>
  <si>
    <t>Sujatha Raman</t>
  </si>
  <si>
    <t>Rakesh Mehta</t>
  </si>
  <si>
    <t>Keyur Mehta</t>
  </si>
  <si>
    <t>Yogesh Panchal</t>
  </si>
  <si>
    <t>Satish Kumar G</t>
  </si>
  <si>
    <t>Dharmesh Dinesh Mehta</t>
  </si>
  <si>
    <t>Bharat M Shah</t>
  </si>
  <si>
    <t>Mumbai - Goregaon</t>
  </si>
  <si>
    <t>Sanjay Mehta</t>
  </si>
  <si>
    <t>Mehul Vaghela</t>
  </si>
  <si>
    <t>Surat Varachha</t>
  </si>
  <si>
    <t>Akansha Ajay Rajpurkar</t>
  </si>
  <si>
    <t>Sachin R Patil</t>
  </si>
  <si>
    <t>Pune - Nigdi</t>
  </si>
  <si>
    <t>Avijit Kundu</t>
  </si>
  <si>
    <t>Sachin Darve</t>
  </si>
  <si>
    <t>Nashik</t>
  </si>
  <si>
    <t>B Srinivasa Rao</t>
  </si>
  <si>
    <t>Harshit Sur</t>
  </si>
  <si>
    <t>Baroda Millennium</t>
  </si>
  <si>
    <t>Mehjabeen Sameer Shah</t>
  </si>
  <si>
    <t>Bharat Shyamsundar Shah</t>
  </si>
  <si>
    <t>Urvi Atit Bhakta</t>
  </si>
  <si>
    <t>Supriya Vijay Awate</t>
  </si>
  <si>
    <t>Ratnesh Kumar Choudhary</t>
  </si>
  <si>
    <t>Kolkata - Durgapur</t>
  </si>
  <si>
    <t>Mohammedfiroz Malek</t>
  </si>
  <si>
    <t>Bharuch</t>
  </si>
  <si>
    <t>Joydeb Sikder</t>
  </si>
  <si>
    <t>Gaurav Singhal</t>
  </si>
  <si>
    <t>Noida Sector-18 Branch</t>
  </si>
  <si>
    <t>Mohammad Rafee</t>
  </si>
  <si>
    <t>Anand Shah</t>
  </si>
  <si>
    <t>Leena D Jagdale</t>
  </si>
  <si>
    <t>Prakash Jaiswal</t>
  </si>
  <si>
    <t>Deepesh Kumar Adesara</t>
  </si>
  <si>
    <t>Nagarajan V</t>
  </si>
  <si>
    <t>Chennai - Chetpet</t>
  </si>
  <si>
    <t>Nimesh M Goswami</t>
  </si>
  <si>
    <t>Junagadh</t>
  </si>
  <si>
    <t>Altaf Patel</t>
  </si>
  <si>
    <t>Sangli</t>
  </si>
  <si>
    <t>Nancy Jain</t>
  </si>
  <si>
    <t>Guwahati</t>
  </si>
  <si>
    <t>Sunil Kumar Mudraganam</t>
  </si>
  <si>
    <t>Hyderabad - Dilsukhnagar</t>
  </si>
  <si>
    <t>Purushottam Sahu</t>
  </si>
  <si>
    <t>Gwalior</t>
  </si>
  <si>
    <t>Sanjay Gangani</t>
  </si>
  <si>
    <t>Mumbai - Mulund</t>
  </si>
  <si>
    <t>Priya N Puri</t>
  </si>
  <si>
    <t>Mumbai - Khar</t>
  </si>
  <si>
    <t>Nitesh Rajput</t>
  </si>
  <si>
    <t>Bhopal</t>
  </si>
  <si>
    <t>Rakesh Shah</t>
  </si>
  <si>
    <t>Mumbai - Ghatkopar</t>
  </si>
  <si>
    <t>Debarshi Bhattacharya</t>
  </si>
  <si>
    <t>Kolkata - Saltlake</t>
  </si>
  <si>
    <t>Jinu Varghese C</t>
  </si>
  <si>
    <t>Thrissur</t>
  </si>
  <si>
    <t>Darshan Vora</t>
  </si>
  <si>
    <t>Kondala Rao Modhugula</t>
  </si>
  <si>
    <t>Neeraj Kumar Srivastava</t>
  </si>
  <si>
    <t>Lucknow - Hazratganj</t>
  </si>
  <si>
    <t>Deepak Nagpal</t>
  </si>
  <si>
    <t>Delhi - Pitampura</t>
  </si>
  <si>
    <t>Maneet Rustagi</t>
  </si>
  <si>
    <t>Mihir Saraiya</t>
  </si>
  <si>
    <t>Vishal Jitendrakumar Bhojani</t>
  </si>
  <si>
    <t>Nagabandi Naveen Kumar</t>
  </si>
  <si>
    <t>Secunderabad</t>
  </si>
  <si>
    <t>G Phani Kumar Raju</t>
  </si>
  <si>
    <t>Ashish Gupta</t>
  </si>
  <si>
    <t>Bhilai</t>
  </si>
  <si>
    <t>Nilesh Annasaheb Parmaj</t>
  </si>
  <si>
    <t>Jaya Devi M</t>
  </si>
  <si>
    <t>Chintan Pankajkumar Shah</t>
  </si>
  <si>
    <t>Gandhinagar</t>
  </si>
  <si>
    <t>Narendra Amrut Pawar</t>
  </si>
  <si>
    <t>Jalgaon</t>
  </si>
  <si>
    <t>Vinod Paliwal</t>
  </si>
  <si>
    <t>Udaipur</t>
  </si>
  <si>
    <t>Bineeth Krishnan</t>
  </si>
  <si>
    <t>Mohd Ahmad</t>
  </si>
  <si>
    <t>Priya Swapnil Wagare</t>
  </si>
  <si>
    <t>Nagpur (Dharampeth)</t>
  </si>
  <si>
    <t>Nawab Khan</t>
  </si>
  <si>
    <t>Dhara Keyur Shah</t>
  </si>
  <si>
    <t>Sanjay Kumar Sharma</t>
  </si>
  <si>
    <t>Jaipur</t>
  </si>
  <si>
    <t>Hemant Vyas</t>
  </si>
  <si>
    <t>Amravati</t>
  </si>
  <si>
    <t>Jairaj Bhardwaj</t>
  </si>
  <si>
    <t>Agra</t>
  </si>
  <si>
    <t>Manish Yadav</t>
  </si>
  <si>
    <t>Sougata Basu</t>
  </si>
  <si>
    <t>Chirag Ved</t>
  </si>
  <si>
    <t>Babaji Aluri</t>
  </si>
  <si>
    <t>Laxmi Priya Das</t>
  </si>
  <si>
    <t>Bhubaneshwar</t>
  </si>
  <si>
    <t>Nibedita Das</t>
  </si>
  <si>
    <t>Pawan Gupta</t>
  </si>
  <si>
    <t>Lalit Jain</t>
  </si>
  <si>
    <t>Ludhiana</t>
  </si>
  <si>
    <t>Jignesh Gandhi</t>
  </si>
  <si>
    <t>Mangesh Pednekar</t>
  </si>
  <si>
    <t>Dushyant Patel</t>
  </si>
  <si>
    <t>Shafinraza Rupani</t>
  </si>
  <si>
    <t>Krunal Parmar</t>
  </si>
  <si>
    <t>Ahmedabad - Maninagar</t>
  </si>
  <si>
    <t>Rupesh Adawade</t>
  </si>
  <si>
    <t>Mumbai - Vile Parle</t>
  </si>
  <si>
    <t>Devendra Dhimmar</t>
  </si>
  <si>
    <t>Ankit Bhatia</t>
  </si>
  <si>
    <t>Faridabad</t>
  </si>
  <si>
    <t>Pankaj Khandelwal</t>
  </si>
  <si>
    <t>Jhansi</t>
  </si>
  <si>
    <t>Mohsinkhan Shaikh</t>
  </si>
  <si>
    <t>Sagar Ghode</t>
  </si>
  <si>
    <t>Pankaj Sharma</t>
  </si>
  <si>
    <t>Gurgaon</t>
  </si>
  <si>
    <t>Pawan Jain</t>
  </si>
  <si>
    <t>Shivani</t>
  </si>
  <si>
    <t>Chandigarh</t>
  </si>
  <si>
    <t>Jigneshkumar Jayswal</t>
  </si>
  <si>
    <t>Mehsana</t>
  </si>
  <si>
    <t>Sandeep Chudasama</t>
  </si>
  <si>
    <t>Mumbai - Malad</t>
  </si>
  <si>
    <t>Amit Kumar</t>
  </si>
  <si>
    <t>Noida Sector-62 Branch</t>
  </si>
  <si>
    <t>Subhadra Dutta</t>
  </si>
  <si>
    <t>Snehal Meisheri</t>
  </si>
  <si>
    <t>Mumbai - Matunga</t>
  </si>
  <si>
    <t>Leena Sunil Borkhedkar</t>
  </si>
  <si>
    <t>Pune - Aundh</t>
  </si>
  <si>
    <t>Shanu Chakraborty</t>
  </si>
  <si>
    <t>Subrata Kumar Dhara</t>
  </si>
  <si>
    <t>Partha Adigiri</t>
  </si>
  <si>
    <t>Kolkata - II</t>
  </si>
  <si>
    <t>Debasish Senapati</t>
  </si>
  <si>
    <t>Nihar Ranjan Biswas</t>
  </si>
  <si>
    <t>Hemant Kumar Sharma</t>
  </si>
  <si>
    <t>Delhi - Safdarjung Enclave</t>
  </si>
  <si>
    <t>Sanjeev Kumar Verma</t>
  </si>
  <si>
    <t>Delhi - Lajpat Nagar-I</t>
  </si>
  <si>
    <t>Dhiren Gala</t>
  </si>
  <si>
    <t>Jayesh Jayantilal Tamboli</t>
  </si>
  <si>
    <t>Kamleshbhai Dangar</t>
  </si>
  <si>
    <t>Manish Daronia</t>
  </si>
  <si>
    <t>Raipur</t>
  </si>
  <si>
    <t>Altaf Hussain</t>
  </si>
  <si>
    <t>Gurgaon - II (Sector 14)</t>
  </si>
  <si>
    <t>Vicky Saxena</t>
  </si>
  <si>
    <t>Roystan Albert Macwan</t>
  </si>
  <si>
    <t>Manan Pradip Parekh</t>
  </si>
  <si>
    <t>Mumbai - Thane Ghodbunder Road</t>
  </si>
  <si>
    <t>M  Sabari Nathan</t>
  </si>
  <si>
    <t>Bangalore Advisory - Omega</t>
  </si>
  <si>
    <t>Ashok Kumar Manjhi</t>
  </si>
  <si>
    <t>Bokaro</t>
  </si>
  <si>
    <t>Delhi - Bharakhamba Road</t>
  </si>
  <si>
    <t>Uday Harish Vikamsey</t>
  </si>
  <si>
    <t>Bhuj</t>
  </si>
  <si>
    <t>Girija Jitendra Pathak</t>
  </si>
  <si>
    <t>Chetan Kumbhare</t>
  </si>
  <si>
    <t>Santosh Kumar Jha</t>
  </si>
  <si>
    <t>Delhi - Paschim vihar</t>
  </si>
  <si>
    <t>Hemal Bhagat</t>
  </si>
  <si>
    <t>Mukesh Panchal</t>
  </si>
  <si>
    <t>Mumbai - Kandivali</t>
  </si>
  <si>
    <t>Sangeeta Suruti</t>
  </si>
  <si>
    <t>Navsari</t>
  </si>
  <si>
    <t>Mohammed Arafat</t>
  </si>
  <si>
    <t>Rahul Shankar Shejwal</t>
  </si>
  <si>
    <t>Arpita Anil Gore</t>
  </si>
  <si>
    <t>Mapusa</t>
  </si>
  <si>
    <t>Pinku Jana</t>
  </si>
  <si>
    <t>Gaurav Khatadiya</t>
  </si>
  <si>
    <t>Sayak Ghosh</t>
  </si>
  <si>
    <t>Monoj Adhikary</t>
  </si>
  <si>
    <t>Anand Madhu</t>
  </si>
  <si>
    <t>Karunakar Niwate</t>
  </si>
  <si>
    <t>Mumbai One</t>
  </si>
  <si>
    <t>Vineet Singh</t>
  </si>
  <si>
    <t>Varanasi</t>
  </si>
  <si>
    <t>Chava Ramesh</t>
  </si>
  <si>
    <t>Harshali Hemant Manjrekar</t>
  </si>
  <si>
    <t>Vasco</t>
  </si>
  <si>
    <t>Tushar Ghorpade</t>
  </si>
  <si>
    <t>Mumbai - Kalyan</t>
  </si>
  <si>
    <t>L Santosh Reddy</t>
  </si>
  <si>
    <t>Hyderabad - Himayat Nagar</t>
  </si>
  <si>
    <t>Sunil Satiwal</t>
  </si>
  <si>
    <t>Mohammed Khalil -Ur Rahman</t>
  </si>
  <si>
    <t>Chirag R Gopani</t>
  </si>
  <si>
    <t>M  Chandraiah</t>
  </si>
  <si>
    <t>Puneet Kumar Pandey</t>
  </si>
  <si>
    <t>Chinmay Badiyani</t>
  </si>
  <si>
    <t>Rajkot</t>
  </si>
  <si>
    <t>Bhavinkumar Patel</t>
  </si>
  <si>
    <t>Kavi Kumar</t>
  </si>
  <si>
    <t>Gurudatta Pk</t>
  </si>
  <si>
    <t>Mysore</t>
  </si>
  <si>
    <t>Ajit Baburao Patil</t>
  </si>
  <si>
    <t>Kolhapur</t>
  </si>
  <si>
    <t>Preeti Prafull Pusalkar</t>
  </si>
  <si>
    <t>Pankaj Matta</t>
  </si>
  <si>
    <t>Babita Dadhwal</t>
  </si>
  <si>
    <t>Rohtak</t>
  </si>
  <si>
    <t>Ramganesh Ramawadh Sharma</t>
  </si>
  <si>
    <t>Nishant Singh</t>
  </si>
  <si>
    <t>Payardha Raveendra Kishore</t>
  </si>
  <si>
    <t>Sudhakar Vaman Mahajan</t>
  </si>
  <si>
    <t>Aurangabad</t>
  </si>
  <si>
    <t>Santosh Parekh</t>
  </si>
  <si>
    <t>Sadhana Verma</t>
  </si>
  <si>
    <t>Delhi - Vasant Vihar</t>
  </si>
  <si>
    <t>Amarjyot</t>
  </si>
  <si>
    <t>Kosha Shah</t>
  </si>
  <si>
    <t>Chitresh Bhatnagar</t>
  </si>
  <si>
    <t>Pratik Anantrai Joshi</t>
  </si>
  <si>
    <t>Swapnil Prakash More</t>
  </si>
  <si>
    <t>Rohit Dutt</t>
  </si>
  <si>
    <t>Deepak Agrawal</t>
  </si>
  <si>
    <t>Gunjan Yashwant Patil</t>
  </si>
  <si>
    <t>Subir Majumder</t>
  </si>
  <si>
    <t>Amitkumar Devvanshi</t>
  </si>
  <si>
    <t>Pavendra Singh Suriyal</t>
  </si>
  <si>
    <t>Dehradun</t>
  </si>
  <si>
    <t>Divyang Kumawat</t>
  </si>
  <si>
    <t>Vanita Kishor Gore</t>
  </si>
  <si>
    <t>Gurmeet Singh</t>
  </si>
  <si>
    <t>Delhi - Rajouri Garden</t>
  </si>
  <si>
    <t>Balaji S</t>
  </si>
  <si>
    <t>Chennai - Kathipara</t>
  </si>
  <si>
    <t>Mejor Khan</t>
  </si>
  <si>
    <t>Patiala</t>
  </si>
  <si>
    <t>Vandana Vinit Gokhale</t>
  </si>
  <si>
    <t>Sachin Bhila Chaudhari</t>
  </si>
  <si>
    <t>Pune Online Advisory</t>
  </si>
  <si>
    <t>Dolly Tejash Shah</t>
  </si>
  <si>
    <t>Mumbai - Andheri</t>
  </si>
  <si>
    <t>Tejasvi Nilang Brahmbhatt</t>
  </si>
  <si>
    <t>Sanjay Dhanjibhai Patel</t>
  </si>
  <si>
    <t>Bhushan Gauri</t>
  </si>
  <si>
    <t>Adnan Anjum</t>
  </si>
  <si>
    <t>Arati Hanumant Tari</t>
  </si>
  <si>
    <t>Nagesh H G</t>
  </si>
  <si>
    <t>Himanshu Sharma</t>
  </si>
  <si>
    <t>Ajmer</t>
  </si>
  <si>
    <t>Parmar Jitendra Rameshbhai</t>
  </si>
  <si>
    <t>Anand Singh Pharswan</t>
  </si>
  <si>
    <t>Poonam Tipale</t>
  </si>
  <si>
    <t>Mumbai Western</t>
  </si>
  <si>
    <t>Manish Ramkumar Baheti</t>
  </si>
  <si>
    <t>Mumbai - Borivali</t>
  </si>
  <si>
    <t>Mihir Shah</t>
  </si>
  <si>
    <t>Baroda Alpha</t>
  </si>
  <si>
    <t>Mukund Lalan Prasad Yadav</t>
  </si>
  <si>
    <t>Minesh Bhandari</t>
  </si>
  <si>
    <t>Yeraballi Ramakrishna</t>
  </si>
  <si>
    <t>Saravana Kumar K</t>
  </si>
  <si>
    <t>Dinesh Chad</t>
  </si>
  <si>
    <t>R  Raguram</t>
  </si>
  <si>
    <t>Balasubramani S</t>
  </si>
  <si>
    <t>Erode</t>
  </si>
  <si>
    <t>Pritesh Bhandari</t>
  </si>
  <si>
    <t>Sudhir Sonawane</t>
  </si>
  <si>
    <t>Darshan M Patel</t>
  </si>
  <si>
    <t>Dinabandhu Maity</t>
  </si>
  <si>
    <t>M Deepa Lakshmi</t>
  </si>
  <si>
    <t>Sajan Hanif</t>
  </si>
  <si>
    <t>Shine A S</t>
  </si>
  <si>
    <t>Trivandrum</t>
  </si>
  <si>
    <t>Dhanraj K</t>
  </si>
  <si>
    <t>Coimbatore</t>
  </si>
  <si>
    <t>Alpesh A Bagadia</t>
  </si>
  <si>
    <t>Samannagari Damodharam</t>
  </si>
  <si>
    <t>Satbir Singh</t>
  </si>
  <si>
    <t>Manojit Das</t>
  </si>
  <si>
    <t>Dig Vijay Kr Gupta</t>
  </si>
  <si>
    <t>Pragnesh Jayvantbhai Shah</t>
  </si>
  <si>
    <t>Varsha Darekar</t>
  </si>
  <si>
    <t>Viren Praful Dholakia</t>
  </si>
  <si>
    <t>Tirumala Rao Vysyaraju</t>
  </si>
  <si>
    <t>Rajpiplawala Shahilhusain A</t>
  </si>
  <si>
    <t>Indushree V P</t>
  </si>
  <si>
    <t>Swati Yakin Padole</t>
  </si>
  <si>
    <t>Priya Goyal</t>
  </si>
  <si>
    <t>Jignesh Mehta</t>
  </si>
  <si>
    <t>Ahmedabad - Sattelite</t>
  </si>
  <si>
    <t>Dipen G Kamothi</t>
  </si>
  <si>
    <t>Narendra Singh Chauhan</t>
  </si>
  <si>
    <t>Prahlad Mevawala</t>
  </si>
  <si>
    <t>Devendra Tarachand Rinait</t>
  </si>
  <si>
    <t>Deepti Donode</t>
  </si>
  <si>
    <t>Gangapatnam Sudhakrishna</t>
  </si>
  <si>
    <t>Secunderabad - Tirumalagherry</t>
  </si>
  <si>
    <t>Banala Brahmam</t>
  </si>
  <si>
    <t>Pinky Rani</t>
  </si>
  <si>
    <t>Delhi - Pusa Road</t>
  </si>
  <si>
    <t>Amardeep Anilkumar Shah</t>
  </si>
  <si>
    <t>Rajesh L Bhokse</t>
  </si>
  <si>
    <t>Raju Hazra</t>
  </si>
  <si>
    <t>Swati V Kumthekar</t>
  </si>
  <si>
    <t>Anup Kumar Mishra</t>
  </si>
  <si>
    <t>Kolkata - Behala</t>
  </si>
  <si>
    <t>Aarti</t>
  </si>
  <si>
    <t>Hemendrasinh M Gohil</t>
  </si>
  <si>
    <t>Gandhinagar Alpha</t>
  </si>
  <si>
    <t>Jayswal Aatishkumar Thakorbhai</t>
  </si>
  <si>
    <t>Anand - Vidyanagar</t>
  </si>
  <si>
    <t>Om Prakash Sharma</t>
  </si>
  <si>
    <t>Jagdeep Singh</t>
  </si>
  <si>
    <t>C Sakthimurugan</t>
  </si>
  <si>
    <t>Amarjit Mahato</t>
  </si>
  <si>
    <t>Hari Krishna Adusumilli</t>
  </si>
  <si>
    <t>Shital Sachin Deshmukh</t>
  </si>
  <si>
    <t>Bichitro Banerjee</t>
  </si>
  <si>
    <t>Alok Nath Ghosh</t>
  </si>
  <si>
    <t>Dhimant J Patel</t>
  </si>
  <si>
    <t>Rajendra Prasad Damarla</t>
  </si>
  <si>
    <t>Rayapati Phaneendra Kumar</t>
  </si>
  <si>
    <t>Sitangshu Mondal</t>
  </si>
  <si>
    <t>Ajay Kumar Sharma</t>
  </si>
  <si>
    <t>Delhi - Phygital</t>
  </si>
  <si>
    <t>Biswajit Burman</t>
  </si>
  <si>
    <t>Kavita Shailesh Kalbhor</t>
  </si>
  <si>
    <t>Shah Sandipkumar Yogeshkumar</t>
  </si>
  <si>
    <t>Ahmedabad - S.G Highway Hub</t>
  </si>
  <si>
    <t>Bhavsar Brijesh Devendrabhai</t>
  </si>
  <si>
    <t>Ganesh R</t>
  </si>
  <si>
    <t>Shimoga</t>
  </si>
  <si>
    <t>Sachin Sen</t>
  </si>
  <si>
    <t>Sur Sanjaybhai Hasmukhrai</t>
  </si>
  <si>
    <t>Harsiddh Nishant</t>
  </si>
  <si>
    <t>Pankaj Vishwanath Tayade</t>
  </si>
  <si>
    <t>Rupesh Premkumar Thosare</t>
  </si>
  <si>
    <t>Vaibhavkumar Trivedi</t>
  </si>
  <si>
    <t>Manoj Bhagwantrao Sonawane</t>
  </si>
  <si>
    <t>Ritika Jaiswal</t>
  </si>
  <si>
    <t>Allahabad</t>
  </si>
  <si>
    <t>Kotak Pratik Chimanbhai</t>
  </si>
  <si>
    <t>Neha Sumesh Shah</t>
  </si>
  <si>
    <t>Parikshit Dipakkumar Nanavati</t>
  </si>
  <si>
    <t>Shiv shankar Shaw</t>
  </si>
  <si>
    <t>Nikhil Dilip Raje</t>
  </si>
  <si>
    <t>Aparna Ghosh</t>
  </si>
  <si>
    <t>Darshan J Panchal</t>
  </si>
  <si>
    <t>Manish Kumar Patle</t>
  </si>
  <si>
    <t>Priya Mangaldas Katbarye</t>
  </si>
  <si>
    <t>Murali</t>
  </si>
  <si>
    <t>Satendra Kumar</t>
  </si>
  <si>
    <t>Ghaziabad</t>
  </si>
  <si>
    <t>Ravindra Janrao Thawre</t>
  </si>
  <si>
    <t>Neha Chandrakant Tiwari</t>
  </si>
  <si>
    <t>Deep Singh</t>
  </si>
  <si>
    <t>Kanpur</t>
  </si>
  <si>
    <t>Atanu Giri</t>
  </si>
  <si>
    <t>Vishal Rajendra Gehlot</t>
  </si>
  <si>
    <t>Ravinder Kumar</t>
  </si>
  <si>
    <t>Vishvakarma Chandraprakash Bindeshwariprasad</t>
  </si>
  <si>
    <t>Ashish Pandey</t>
  </si>
  <si>
    <t>Bachchu Shanker</t>
  </si>
  <si>
    <t>Manish Bakshi</t>
  </si>
  <si>
    <t>Bhatt Nihar Alkeshbhai</t>
  </si>
  <si>
    <t>Gayathri Pramod</t>
  </si>
  <si>
    <t>Sunder Singh Bist</t>
  </si>
  <si>
    <t>Sandip Chougule</t>
  </si>
  <si>
    <t>Ankur Jayant Dholakiya</t>
  </si>
  <si>
    <t>Pooja Bajpai</t>
  </si>
  <si>
    <t>Umesh Govindarajan</t>
  </si>
  <si>
    <t>Sagar Prakash Parikh</t>
  </si>
  <si>
    <t>Sreekanth G</t>
  </si>
  <si>
    <t>Satheesh Gujjula</t>
  </si>
  <si>
    <t>Sandeep Kumar Tyagi</t>
  </si>
  <si>
    <t>Patel Bhaveshkumar Keshabhai</t>
  </si>
  <si>
    <t>Shah Miteshkumar Dipakkumar</t>
  </si>
  <si>
    <t>Amrendra Kumar</t>
  </si>
  <si>
    <t>Krishna B S</t>
  </si>
  <si>
    <t>Jagjeet Singh</t>
  </si>
  <si>
    <t>Noida Sector-63 Branch</t>
  </si>
  <si>
    <t>Snehal Pravin Jamdade</t>
  </si>
  <si>
    <t>Satara</t>
  </si>
  <si>
    <t>Manish B Joshi</t>
  </si>
  <si>
    <t>Vaibhav Kishor Shah</t>
  </si>
  <si>
    <t>Punit Prakash Shah</t>
  </si>
  <si>
    <t>Rahmath M A</t>
  </si>
  <si>
    <t>Calicut</t>
  </si>
  <si>
    <t>Prashant Sudam Bhowar</t>
  </si>
  <si>
    <t>Ranjitha</t>
  </si>
  <si>
    <t>Paresh Mahendra Darji</t>
  </si>
  <si>
    <t>Pradeep Kumar Singh</t>
  </si>
  <si>
    <t>Sunil Rana</t>
  </si>
  <si>
    <t>Saiyed Mohammad Ali</t>
  </si>
  <si>
    <t>Kirat Jatinbhai Jani</t>
  </si>
  <si>
    <t>Mahesh Kumar Jhankal</t>
  </si>
  <si>
    <t>Hisar</t>
  </si>
  <si>
    <t>Virali Dinesh Davande</t>
  </si>
  <si>
    <t>Panaji</t>
  </si>
  <si>
    <t>Rahul Pareek</t>
  </si>
  <si>
    <t>Shah Mitesh</t>
  </si>
  <si>
    <t>MANOJ VERMA</t>
  </si>
  <si>
    <t>Bhatiya Niraj</t>
  </si>
  <si>
    <t>Deepesh Dilip Mulgaonkar</t>
  </si>
  <si>
    <t>Pooja Suresh Patwa</t>
  </si>
  <si>
    <t>VIKAS RAWAT</t>
  </si>
  <si>
    <t>Rajkamal Pandey</t>
  </si>
  <si>
    <t>Sharma Nitin Jitendra</t>
  </si>
  <si>
    <t>Gandhidham</t>
  </si>
  <si>
    <t>Tarun Bohra</t>
  </si>
  <si>
    <t>Mahek Kiran Karamchandani</t>
  </si>
  <si>
    <t>Nisha Deepak Jadhav</t>
  </si>
  <si>
    <t>Arul V</t>
  </si>
  <si>
    <t>Parag Ghanshyambhai Desai</t>
  </si>
  <si>
    <t>Ahmedabad - Shahibaug</t>
  </si>
  <si>
    <t>Bundela Harshal Ajitbhai</t>
  </si>
  <si>
    <t>Aman Ajay Pathak</t>
  </si>
  <si>
    <t>Raju B N</t>
  </si>
  <si>
    <t>Pratik Dinesh Shrimankar</t>
  </si>
  <si>
    <t>Deepti Bhojwani</t>
  </si>
  <si>
    <t>Abhilash N</t>
  </si>
  <si>
    <t>Vaibhav Mahadev Suravase</t>
  </si>
  <si>
    <t>Aniket Ashok Yadav</t>
  </si>
  <si>
    <t>Vinod Balu Sable</t>
  </si>
  <si>
    <t>Yogesh Baban Jadhav</t>
  </si>
  <si>
    <t>Jamuna</t>
  </si>
  <si>
    <t>Chennai - Purasawalkam</t>
  </si>
  <si>
    <t>Showkathali T</t>
  </si>
  <si>
    <t>Lokesh Kumar Sharma</t>
  </si>
  <si>
    <t>Vishal Hanumant Shirke</t>
  </si>
  <si>
    <t>G Saranya</t>
  </si>
  <si>
    <t>Chandrakantha</t>
  </si>
  <si>
    <t>Vipin Wadhwa</t>
  </si>
  <si>
    <t>Jayeshkumar Bhagabhai Patel</t>
  </si>
  <si>
    <t>Smriti Jaroliya</t>
  </si>
  <si>
    <t>Sonu Singh Rawat</t>
  </si>
  <si>
    <t>Yadnesh Shashikant Kaduskar</t>
  </si>
  <si>
    <t>Sumit Kumar Jha</t>
  </si>
  <si>
    <t>Farman Khan</t>
  </si>
  <si>
    <t>Rathod Hitesh Rameshbhai</t>
  </si>
  <si>
    <t>Zala Bhaviksinh Mayursinh</t>
  </si>
  <si>
    <t>Vikram Singh</t>
  </si>
  <si>
    <t>Navneet Bajaj</t>
  </si>
  <si>
    <t>Ghaziabad-Vaishali</t>
  </si>
  <si>
    <t>Hitesh Prakash Murarka</t>
  </si>
  <si>
    <t>Mumbai - Bhayander</t>
  </si>
  <si>
    <t>Gowtham Kumaresh</t>
  </si>
  <si>
    <t>Puja Togesh Harinkhede</t>
  </si>
  <si>
    <t>Vinod Kumar P</t>
  </si>
  <si>
    <t>Hirdesh Verma</t>
  </si>
  <si>
    <t>Usha Shekhar Panganti</t>
  </si>
  <si>
    <t>Gayathri Radhakrishnan</t>
  </si>
  <si>
    <t>Madurai</t>
  </si>
  <si>
    <t>Pawankumar</t>
  </si>
  <si>
    <t>Shah Nipul Nandlal</t>
  </si>
  <si>
    <t>Pankaj Jain</t>
  </si>
  <si>
    <t>Himansu Bindhani</t>
  </si>
  <si>
    <t>Barad Rina Lakhamanbhai</t>
  </si>
  <si>
    <t>Shajin S</t>
  </si>
  <si>
    <t>Twinkle Bareja</t>
  </si>
  <si>
    <t>Shivam Mishra</t>
  </si>
  <si>
    <t>Ahmar Ali</t>
  </si>
  <si>
    <t>Meerut</t>
  </si>
  <si>
    <t>Swapnil Suryakant Chavan</t>
  </si>
  <si>
    <t>Harish Singh</t>
  </si>
  <si>
    <t>Mukesh Kumar</t>
  </si>
  <si>
    <t>Ambala</t>
  </si>
  <si>
    <t>Rajender Kumar</t>
  </si>
  <si>
    <t>Gyan Prakash Singh</t>
  </si>
  <si>
    <t>Bitheesh Sudhakar</t>
  </si>
  <si>
    <t>Kollam</t>
  </si>
  <si>
    <t>Vinod Kumar</t>
  </si>
  <si>
    <t>T Sriram</t>
  </si>
  <si>
    <t>Umesh V</t>
  </si>
  <si>
    <t>Syed Md Danish</t>
  </si>
  <si>
    <t>Vinayak Singh</t>
  </si>
  <si>
    <t>Bareilly</t>
  </si>
  <si>
    <t>Sharan Malge</t>
  </si>
  <si>
    <t>Amandeep Rana</t>
  </si>
  <si>
    <t>Jalandhar</t>
  </si>
  <si>
    <t>P Premkumar</t>
  </si>
  <si>
    <t>Shrikant Rajeshkumar Gupta</t>
  </si>
  <si>
    <t>M Ravikumar</t>
  </si>
  <si>
    <t>Gadde Balakrishna</t>
  </si>
  <si>
    <t>Yogesh Shivmurti Tiwari</t>
  </si>
  <si>
    <t>Anoop Kumar</t>
  </si>
  <si>
    <t>Pooja Ramesh Bhosale</t>
  </si>
  <si>
    <t>Amey Dayanand Gawade</t>
  </si>
  <si>
    <t>Prakash Jaysukhbhai Kubavat</t>
  </si>
  <si>
    <t>Nisha Tiwari</t>
  </si>
  <si>
    <t>Hemangkumar Girishbhai Patel</t>
  </si>
  <si>
    <t>Amit Jadon</t>
  </si>
  <si>
    <t>Shephalee Dash</t>
  </si>
  <si>
    <t>Rajesh Hegde</t>
  </si>
  <si>
    <t>Avinash Kumar</t>
  </si>
  <si>
    <t>Mohd Wakeel</t>
  </si>
  <si>
    <t>Abhilash P</t>
  </si>
  <si>
    <t>Prashant Sharma</t>
  </si>
  <si>
    <t>Kovalapriya Seenivasan</t>
  </si>
  <si>
    <t>Pawankumar Lakhinder Sahani</t>
  </si>
  <si>
    <t>Dinesh Mani</t>
  </si>
  <si>
    <t>Alpesh J Parmar</t>
  </si>
  <si>
    <t>Parthiban P</t>
  </si>
  <si>
    <t>Saloni Choudhary</t>
  </si>
  <si>
    <t>Akash Ramesh Jilka</t>
  </si>
  <si>
    <t>Parikipandla Pavani</t>
  </si>
  <si>
    <t>Prasham Ketan Lakhani</t>
  </si>
  <si>
    <t>Priya Yash Dave</t>
  </si>
  <si>
    <t>Anshu Gangwar</t>
  </si>
  <si>
    <t>Shubham Shiv Bahadur Singh</t>
  </si>
  <si>
    <t>Pritam Prakash Shetkar</t>
  </si>
  <si>
    <t>Avinash Raghu More</t>
  </si>
  <si>
    <t>Daraji Mihirkumar Gautambhai</t>
  </si>
  <si>
    <t>Shubham Ram Yerunkar</t>
  </si>
  <si>
    <t>Aashish  Korshi Dedhiya</t>
  </si>
  <si>
    <t>Lokesh Satish Chhajed</t>
  </si>
  <si>
    <t>Pune Alpha Branch</t>
  </si>
  <si>
    <t>Pravin Vitthal Sumbare</t>
  </si>
  <si>
    <t>Kajal Anuj Mehra</t>
  </si>
  <si>
    <t>Manaswini Harinthran</t>
  </si>
  <si>
    <t>Trichy</t>
  </si>
  <si>
    <t>Karuna</t>
  </si>
  <si>
    <t>Anirban Banerjee</t>
  </si>
  <si>
    <t>Deepti Kedar Aptikar</t>
  </si>
  <si>
    <t>Malabika Dey</t>
  </si>
  <si>
    <t>Manisha Bansal</t>
  </si>
  <si>
    <t>Panipat</t>
  </si>
  <si>
    <t>Virendrakumar Ramjidas Batra</t>
  </si>
  <si>
    <t>Nikhil Natvarbhai Prajapati</t>
  </si>
  <si>
    <t>Prateek Mishra</t>
  </si>
  <si>
    <t>Rohit Kumar</t>
  </si>
  <si>
    <t>Jaideep Jivraj Patel</t>
  </si>
  <si>
    <t>Aisha Siddiqui</t>
  </si>
  <si>
    <t>Ujwala Mahesh Dakhave</t>
  </si>
  <si>
    <t>Harshadkumar Jayantilal Dadhaniya</t>
  </si>
  <si>
    <t>Rajankumar Dineshbhai Modi</t>
  </si>
  <si>
    <t>Sharma Devangbhai Upendrabhai</t>
  </si>
  <si>
    <t>Devaliya Rahul Mohanbhai</t>
  </si>
  <si>
    <t>Harsh Vijaybhai Dhamecha</t>
  </si>
  <si>
    <t>Manojeet Sarkar</t>
  </si>
  <si>
    <t>Sanjay Nautiyal</t>
  </si>
  <si>
    <t>Ravi Bednarayan Shukla</t>
  </si>
  <si>
    <t>Durgasri T</t>
  </si>
  <si>
    <t>Thakkar Rajeshkumar</t>
  </si>
  <si>
    <t>Dhruv Sood</t>
  </si>
  <si>
    <t>Sneha Surendra Tiwari</t>
  </si>
  <si>
    <t>Abhishek Chaturvedi</t>
  </si>
  <si>
    <t>Priyanka Vinod Solanki</t>
  </si>
  <si>
    <t>Tulasetharan</t>
  </si>
  <si>
    <t>Vinay Rajaram Patil</t>
  </si>
  <si>
    <t>Arun Parvathimuthu</t>
  </si>
  <si>
    <t>Chennai - Alwarpet</t>
  </si>
  <si>
    <t>Kharwane Nilkntheshwar Mahadev</t>
  </si>
  <si>
    <t>Madhan Kumar</t>
  </si>
  <si>
    <t>Talreja Mohit Harishkumar</t>
  </si>
  <si>
    <t>Mahima V V</t>
  </si>
  <si>
    <t>Machhar Aakash Rajesh</t>
  </si>
  <si>
    <t>Yogeshkumar Haribhai Prajapati</t>
  </si>
  <si>
    <t>Jay Sorathia</t>
  </si>
  <si>
    <t>Balasubramanian S</t>
  </si>
  <si>
    <t>Himanshu Narendra Mishra</t>
  </si>
  <si>
    <t>Kunal Dhananjay Yadav</t>
  </si>
  <si>
    <t>Shamroz Aslam Khan</t>
  </si>
  <si>
    <t>Akhilesh Kumar</t>
  </si>
  <si>
    <t>Abdul Hafeez</t>
  </si>
  <si>
    <t>Prashant Gupta</t>
  </si>
  <si>
    <t>Rahul Sharma</t>
  </si>
  <si>
    <t>Atul Murlidhar Khatal</t>
  </si>
  <si>
    <t>Sauravkumar Chandresh Yadav</t>
  </si>
  <si>
    <t>Goyekar Shivdas Kalidas</t>
  </si>
  <si>
    <t>Balasubramaniam Chandrasekaran</t>
  </si>
  <si>
    <t>Deepak Rawat</t>
  </si>
  <si>
    <t>Delhi - Lajpat Nagar-II</t>
  </si>
  <si>
    <t>Shah Akshay Nareshbhai</t>
  </si>
  <si>
    <t>Sandeep R</t>
  </si>
  <si>
    <t>Rakeshji Govindji Makwana</t>
  </si>
  <si>
    <t>Himanshu Vithalbhai Ratanghayra</t>
  </si>
  <si>
    <t>Vaghela Dhruvikkumar Nitinbhai</t>
  </si>
  <si>
    <t>Umesh Shahaji Hengade</t>
  </si>
  <si>
    <t>Nisidh Premji Bhanushali</t>
  </si>
  <si>
    <t>Modhia Harsh</t>
  </si>
  <si>
    <t>Sanjeev Kumar</t>
  </si>
  <si>
    <t>Branch Name</t>
  </si>
  <si>
    <t>Br Code</t>
  </si>
  <si>
    <t>Performance Category</t>
  </si>
  <si>
    <t>Rm Code</t>
  </si>
  <si>
    <t>RM Name</t>
  </si>
  <si>
    <t>Zone Name</t>
  </si>
  <si>
    <t>West Zone</t>
  </si>
  <si>
    <t>South Zone</t>
  </si>
  <si>
    <t>North and East Zone</t>
  </si>
  <si>
    <t>North West and Central Zone</t>
  </si>
  <si>
    <t>Group Heads</t>
  </si>
  <si>
    <t>Anahita Vora Total</t>
  </si>
  <si>
    <t>B R Rahul Total</t>
  </si>
  <si>
    <t>Nidhi Ambardar Total</t>
  </si>
  <si>
    <t>Zonal Head-3 Total</t>
  </si>
  <si>
    <t>*All Targets and Actuals in lacs.</t>
  </si>
  <si>
    <t>ST Segment Performance Summary</t>
  </si>
  <si>
    <t>MEGA STAR - (40 lacs &amp; above)</t>
  </si>
  <si>
    <t>SUPER STAR - (Between 25 - 40 lacs)</t>
  </si>
  <si>
    <t>RISING STAR - (Between 15 - 25 lacs)</t>
  </si>
  <si>
    <t>Number of Rm's</t>
  </si>
  <si>
    <t>Total</t>
  </si>
  <si>
    <t>CHENNAI (OMR) BRANCH</t>
  </si>
  <si>
    <t>Less than 15 lacs</t>
  </si>
  <si>
    <t>Super Trader RM - Rising Star</t>
  </si>
  <si>
    <t>RMs who has achieved Cash Delivery ADTO between Rs. 15 Lacs &amp; Rs. 25 Lacs</t>
  </si>
  <si>
    <t>Zone</t>
  </si>
  <si>
    <t>Actuals (Lacs)</t>
  </si>
  <si>
    <t>Ranking</t>
  </si>
  <si>
    <t>Super Trader RM - Mega Star</t>
  </si>
  <si>
    <t>RMs who has achieved Cash Delivery ADTO worth Rs. 40 Lacs and above</t>
  </si>
  <si>
    <t>Super Trader RM - Super Star</t>
  </si>
  <si>
    <t>RMs who has achieved Cash Delivery ADTO between Rs. 25 Lacs &amp; Rs. 40 Lacs</t>
  </si>
  <si>
    <t>Total Rm's</t>
  </si>
  <si>
    <t>Adto Actuals (Lacs)</t>
  </si>
  <si>
    <t>ADTO Actuals - Basket till 17th Jul (Lacs.)</t>
  </si>
  <si>
    <t>Positional Basket Leaderboard MTD Till 17th 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</si>
</sst>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915A"/>
      <name val="Arial"/>
      <family val="2"/>
    </font>
    <font>
      <b/>
      <sz val="10"/>
      <color rgb="FF000000"/>
      <name val="Arial"/>
      <family val="2"/>
    </font>
    <font>
      <b/>
      <sz val="10.5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/>
  </cellStyleXfs>
  <cellXfs count="82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1" applyFont="1" applyBorder="1"/>
    <xf numFmtId="0" fontId="2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8" fillId="0" borderId="1" xfId="3" applyBorder="1" applyAlignment="1">
      <alignment horizontal="left" vertical="center"/>
    </xf>
    <xf numFmtId="0" fontId="8" fillId="0" borderId="1" xfId="3" applyBorder="1"/>
    <xf numFmtId="0" fontId="10" fillId="0" borderId="0" xfId="0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9" fontId="9" fillId="0" borderId="0" xfId="2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0" xfId="0" applyFont="1"/>
    <xf numFmtId="0" fontId="5" fillId="4" borderId="1" xfId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2" fillId="5" borderId="1" xfId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center"/>
    </xf>
    <xf numFmtId="1" fontId="6" fillId="3" borderId="9" xfId="0" applyNumberFormat="1" applyFont="1" applyFill="1" applyBorder="1" applyAlignment="1">
      <alignment horizontal="center" vertical="center"/>
    </xf>
    <xf numFmtId="1" fontId="14" fillId="6" borderId="4" xfId="0" applyNumberFormat="1" applyFont="1" applyFill="1" applyBorder="1" applyAlignment="1">
      <alignment horizontal="center" vertical="center"/>
    </xf>
    <xf numFmtId="1" fontId="14" fillId="6" borderId="1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7" borderId="13" xfId="0" applyFill="1" applyBorder="1" applyAlignment="1">
      <alignment horizontal="center"/>
    </xf>
    <xf numFmtId="1" fontId="6" fillId="3" borderId="13" xfId="0" applyNumberFormat="1" applyFont="1" applyFill="1" applyBorder="1" applyAlignment="1">
      <alignment horizontal="center"/>
    </xf>
    <xf numFmtId="1" fontId="6" fillId="3" borderId="13" xfId="0" applyNumberFormat="1" applyFont="1" applyFill="1" applyBorder="1" applyAlignment="1">
      <alignment horizontal="center" vertical="center"/>
    </xf>
    <xf numFmtId="1" fontId="14" fillId="6" borderId="14" xfId="0" applyNumberFormat="1" applyFont="1" applyFill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" fontId="7" fillId="4" borderId="14" xfId="0" applyNumberFormat="1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/>
    </xf>
    <xf numFmtId="1" fontId="14" fillId="6" borderId="3" xfId="0" applyNumberFormat="1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3" fillId="0" borderId="6" xfId="1" applyFont="1" applyBorder="1"/>
    <xf numFmtId="0" fontId="2" fillId="0" borderId="6" xfId="0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1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8" fillId="8" borderId="12" xfId="0" applyFont="1" applyFill="1" applyBorder="1" applyAlignment="1">
      <alignment horizontal="center" vertical="center"/>
    </xf>
    <xf numFmtId="0" fontId="18" fillId="8" borderId="0" xfId="0" applyFont="1" applyFill="1" applyAlignment="1">
      <alignment horizontal="center" vertical="center"/>
    </xf>
  </cellXfs>
  <cellStyles count="4">
    <cellStyle name="Normal" xfId="0" builtinId="0"/>
    <cellStyle name="Normal 2" xfId="3" xr:uid="{052730ED-7731-49C0-B035-CD743FD4F5FE}"/>
    <cellStyle name="Normal 31" xfId="1" xr:uid="{08404C15-E520-4E69-9BE6-9C19107C567A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79B96-375D-479F-A362-59CA11C0C6E8}">
  <dimension ref="C1:J80"/>
  <sheetViews>
    <sheetView tabSelected="1" topLeftCell="B2" workbookViewId="0">
      <selection activeCell="C6" sqref="C6:J6"/>
    </sheetView>
  </sheetViews>
  <sheetFormatPr defaultRowHeight="14.5" x14ac:dyDescent="0.35"/>
  <cols>
    <col min="3" max="3" width="27.1796875" bestFit="1" customWidth="1"/>
    <col min="4" max="4" width="21.6328125" bestFit="1" customWidth="1"/>
    <col min="5" max="5" width="24.81640625" customWidth="1"/>
    <col min="6" max="6" width="17.7265625" style="24" customWidth="1"/>
    <col min="7" max="7" width="17.453125" style="24" customWidth="1"/>
    <col min="8" max="8" width="14.81640625" style="24" customWidth="1"/>
    <col min="9" max="9" width="13.36328125" style="24" customWidth="1"/>
    <col min="10" max="10" width="14.81640625" customWidth="1"/>
  </cols>
  <sheetData>
    <row r="1" spans="3:10" ht="23" customHeight="1" x14ac:dyDescent="0.35">
      <c r="C1" s="66" t="s">
        <v>716</v>
      </c>
      <c r="D1" s="67"/>
      <c r="E1" s="67"/>
      <c r="F1" s="67"/>
      <c r="G1" s="67"/>
      <c r="H1" s="67"/>
      <c r="I1" s="67"/>
    </row>
    <row r="3" spans="3:10" ht="15.5" x14ac:dyDescent="0.35">
      <c r="C3" s="10"/>
      <c r="D3" s="11"/>
      <c r="E3" s="12"/>
    </row>
    <row r="4" spans="3:10" ht="15.5" x14ac:dyDescent="0.35">
      <c r="C4" s="13" t="s">
        <v>695</v>
      </c>
      <c r="D4" s="14"/>
      <c r="E4" s="12"/>
    </row>
    <row r="6" spans="3:10" ht="31.5" customHeight="1" x14ac:dyDescent="0.35">
      <c r="C6" s="78" t="s">
        <v>696</v>
      </c>
      <c r="D6" s="79"/>
      <c r="E6" s="79"/>
      <c r="F6" s="79"/>
      <c r="G6" s="79"/>
      <c r="H6" s="79"/>
      <c r="I6" s="79"/>
      <c r="J6" s="79"/>
    </row>
    <row r="7" spans="3:10" ht="36.5" customHeight="1" thickBot="1" x14ac:dyDescent="0.4">
      <c r="C7" s="71" t="s">
        <v>0</v>
      </c>
      <c r="D7" s="73" t="s">
        <v>690</v>
      </c>
      <c r="E7" s="73" t="s">
        <v>714</v>
      </c>
      <c r="F7" s="76" t="s">
        <v>700</v>
      </c>
      <c r="G7" s="77"/>
      <c r="H7" s="77"/>
      <c r="I7" s="77"/>
      <c r="J7" s="77"/>
    </row>
    <row r="8" spans="3:10" ht="51.5" customHeight="1" thickBot="1" x14ac:dyDescent="0.4">
      <c r="C8" s="72"/>
      <c r="D8" s="74"/>
      <c r="E8" s="75"/>
      <c r="F8" s="56" t="s">
        <v>697</v>
      </c>
      <c r="G8" s="57" t="s">
        <v>698</v>
      </c>
      <c r="H8" s="57" t="s">
        <v>699</v>
      </c>
      <c r="I8" s="58" t="s">
        <v>703</v>
      </c>
      <c r="J8" s="59" t="s">
        <v>713</v>
      </c>
    </row>
    <row r="9" spans="3:10" ht="14.5" customHeight="1" x14ac:dyDescent="0.35">
      <c r="C9" s="68" t="s">
        <v>5</v>
      </c>
      <c r="D9" s="8" t="s">
        <v>42</v>
      </c>
      <c r="E9" s="43">
        <f>SUMIFS('All ST Rms'!$I:$I,'All ST Rms'!$F:$F,Leaderboard!D9)</f>
        <v>79.681229531093777</v>
      </c>
      <c r="F9" s="52">
        <f>COUNTIFS('All ST Rms'!$J$2:$J$511,"Above 40 Lacs",'All ST Rms'!$F$2:$F$511,Leaderboard!$D9)</f>
        <v>0</v>
      </c>
      <c r="G9" s="53">
        <f>COUNTIFS('All ST Rms'!$J$2:$J$511,"Between 25 - 40 Lacs",'All ST Rms'!$F$2:$F$511,Leaderboard!$D9)</f>
        <v>0</v>
      </c>
      <c r="H9" s="53">
        <f>COUNTIFS('All ST Rms'!$J$2:$J$511,"Between 15 - 25 Lacs",'All ST Rms'!$F$2:$F$511,Leaderboard!$D9)</f>
        <v>0</v>
      </c>
      <c r="I9" s="54">
        <f>COUNTIFS('All ST Rms'!$J$2:$J$511,"Less than 15 Lacs",'All ST Rms'!$F$2:$F$511,Leaderboard!$D9)</f>
        <v>38</v>
      </c>
      <c r="J9" s="55">
        <f>I9+H9+G9+F9</f>
        <v>38</v>
      </c>
    </row>
    <row r="10" spans="3:10" x14ac:dyDescent="0.35">
      <c r="C10" s="68"/>
      <c r="D10" s="8" t="s">
        <v>92</v>
      </c>
      <c r="E10" s="43">
        <f>SUMIFS('All ST Rms'!$I:$I,'All ST Rms'!$F:$F,Leaderboard!D10)</f>
        <v>35.134807294781254</v>
      </c>
      <c r="F10" s="46">
        <f>COUNTIFS('All ST Rms'!$J$2:$J$511,"Above 40 Lacs",'All ST Rms'!$F$2:$F$511,Leaderboard!$D10)</f>
        <v>0</v>
      </c>
      <c r="G10" s="28">
        <f>COUNTIFS('All ST Rms'!$J$2:$J$511,"Between 25 - 40 Lacs",'All ST Rms'!$F$2:$F$511,Leaderboard!$D10)</f>
        <v>0</v>
      </c>
      <c r="H10" s="28">
        <f>COUNTIFS('All ST Rms'!$J$2:$J$511,"Between 15 - 25 Lacs",'All ST Rms'!$F$2:$F$511,Leaderboard!$D10)</f>
        <v>0</v>
      </c>
      <c r="I10" s="39">
        <f>COUNTIFS('All ST Rms'!$J$2:$J$511,"Less than 15 Lacs",'All ST Rms'!$F$2:$F$511,Leaderboard!$D10)</f>
        <v>28</v>
      </c>
      <c r="J10" s="29">
        <f t="shared" ref="J10:J29" si="0">I10+H10+G10+F10</f>
        <v>28</v>
      </c>
    </row>
    <row r="11" spans="3:10" x14ac:dyDescent="0.35">
      <c r="C11" s="68"/>
      <c r="D11" s="8" t="s">
        <v>97</v>
      </c>
      <c r="E11" s="43">
        <f>SUMIFS('All ST Rms'!$I:$I,'All ST Rms'!$F:$F,Leaderboard!D11)</f>
        <v>25.968628330906252</v>
      </c>
      <c r="F11" s="46">
        <f>COUNTIFS('All ST Rms'!$J$2:$J$511,"Above 40 Lacs",'All ST Rms'!$F$2:$F$511,Leaderboard!$D11)</f>
        <v>0</v>
      </c>
      <c r="G11" s="28">
        <f>COUNTIFS('All ST Rms'!$J$2:$J$511,"Between 25 - 40 Lacs",'All ST Rms'!$F$2:$F$511,Leaderboard!$D11)</f>
        <v>0</v>
      </c>
      <c r="H11" s="28">
        <f>COUNTIFS('All ST Rms'!$J$2:$J$511,"Between 15 - 25 Lacs",'All ST Rms'!$F$2:$F$511,Leaderboard!$D11)</f>
        <v>0</v>
      </c>
      <c r="I11" s="39">
        <f>COUNTIFS('All ST Rms'!$J$2:$J$511,"Less than 15 Lacs",'All ST Rms'!$F$2:$F$511,Leaderboard!$D11)</f>
        <v>28</v>
      </c>
      <c r="J11" s="29">
        <f t="shared" si="0"/>
        <v>28</v>
      </c>
    </row>
    <row r="12" spans="3:10" x14ac:dyDescent="0.35">
      <c r="C12" s="68"/>
      <c r="D12" s="8" t="s">
        <v>6</v>
      </c>
      <c r="E12" s="43">
        <f>SUMIFS('All ST Rms'!$I:$I,'All ST Rms'!$F:$F,Leaderboard!D12)</f>
        <v>97.67522584790629</v>
      </c>
      <c r="F12" s="46">
        <f>COUNTIFS('All ST Rms'!$J$2:$J$511,"Above 40 Lacs",'All ST Rms'!$F$2:$F$511,Leaderboard!$D12)</f>
        <v>0</v>
      </c>
      <c r="G12" s="28">
        <f>COUNTIFS('All ST Rms'!$J$2:$J$511,"Between 25 - 40 Lacs",'All ST Rms'!$F$2:$F$511,Leaderboard!$D12)</f>
        <v>0</v>
      </c>
      <c r="H12" s="28">
        <f>COUNTIFS('All ST Rms'!$J$2:$J$511,"Between 15 - 25 Lacs",'All ST Rms'!$F$2:$F$511,Leaderboard!$D12)</f>
        <v>0</v>
      </c>
      <c r="I12" s="39">
        <f>COUNTIFS('All ST Rms'!$J$2:$J$511,"Less than 15 Lacs",'All ST Rms'!$F$2:$F$511,Leaderboard!$D12)</f>
        <v>51</v>
      </c>
      <c r="J12" s="29">
        <f t="shared" si="0"/>
        <v>51</v>
      </c>
    </row>
    <row r="13" spans="3:10" x14ac:dyDescent="0.35">
      <c r="C13" s="18" t="s">
        <v>691</v>
      </c>
      <c r="D13" s="19"/>
      <c r="E13" s="40">
        <f>SUM(E9:E12)</f>
        <v>238.45989100468756</v>
      </c>
      <c r="F13" s="47">
        <f t="shared" ref="F13:I13" si="1">SUM(F9:F12)</f>
        <v>0</v>
      </c>
      <c r="G13" s="20">
        <f t="shared" si="1"/>
        <v>0</v>
      </c>
      <c r="H13" s="20">
        <f t="shared" si="1"/>
        <v>0</v>
      </c>
      <c r="I13" s="40">
        <f t="shared" si="1"/>
        <v>145</v>
      </c>
      <c r="J13" s="30">
        <f t="shared" si="0"/>
        <v>145</v>
      </c>
    </row>
    <row r="14" spans="3:10" ht="14.5" customHeight="1" x14ac:dyDescent="0.35">
      <c r="C14" s="69" t="s">
        <v>11</v>
      </c>
      <c r="D14" s="9" t="s">
        <v>24</v>
      </c>
      <c r="E14" s="43">
        <f>SUMIFS('All ST Rms'!$I:$I,'All ST Rms'!$F:$F,Leaderboard!D14)</f>
        <v>141.44304797193755</v>
      </c>
      <c r="F14" s="46">
        <f>COUNTIFS('All ST Rms'!$J$2:$J$511,"Above 40 Lacs",'All ST Rms'!$F$2:$F$511,Leaderboard!$D14)</f>
        <v>0</v>
      </c>
      <c r="G14" s="28">
        <f>COUNTIFS('All ST Rms'!$J$2:$J$511,"Between 25 - 40 Lacs",'All ST Rms'!$F$2:$F$511,Leaderboard!$D14)</f>
        <v>0</v>
      </c>
      <c r="H14" s="28">
        <f>COUNTIFS('All ST Rms'!$J$2:$J$511,"Between 15 - 25 Lacs",'All ST Rms'!$F$2:$F$511,Leaderboard!$D14)</f>
        <v>0</v>
      </c>
      <c r="I14" s="39">
        <f>COUNTIFS('All ST Rms'!$J$2:$J$511,"Less than 15 Lacs",'All ST Rms'!$F$2:$F$511,Leaderboard!$D14)</f>
        <v>39</v>
      </c>
      <c r="J14" s="29">
        <f t="shared" si="0"/>
        <v>39</v>
      </c>
    </row>
    <row r="15" spans="3:10" ht="14.5" customHeight="1" x14ac:dyDescent="0.35">
      <c r="C15" s="69"/>
      <c r="D15" s="9" t="s">
        <v>12</v>
      </c>
      <c r="E15" s="43">
        <f>SUMIFS('All ST Rms'!$I:$I,'All ST Rms'!$F:$F,Leaderboard!D15)</f>
        <v>91.346655127937495</v>
      </c>
      <c r="F15" s="46">
        <f>COUNTIFS('All ST Rms'!$J$2:$J$511,"Above 40 Lacs",'All ST Rms'!$F$2:$F$511,Leaderboard!$D15)</f>
        <v>0</v>
      </c>
      <c r="G15" s="28">
        <f>COUNTIFS('All ST Rms'!$J$2:$J$511,"Between 25 - 40 Lacs",'All ST Rms'!$F$2:$F$511,Leaderboard!$D15)</f>
        <v>0</v>
      </c>
      <c r="H15" s="28">
        <f>COUNTIFS('All ST Rms'!$J$2:$J$511,"Between 15 - 25 Lacs",'All ST Rms'!$F$2:$F$511,Leaderboard!$D15)</f>
        <v>0</v>
      </c>
      <c r="I15" s="39">
        <f>COUNTIFS('All ST Rms'!$J$2:$J$511,"Less than 15 Lacs",'All ST Rms'!$F$2:$F$511,Leaderboard!$D15)</f>
        <v>55</v>
      </c>
      <c r="J15" s="29">
        <f t="shared" si="0"/>
        <v>55</v>
      </c>
    </row>
    <row r="16" spans="3:10" x14ac:dyDescent="0.35">
      <c r="C16" s="21" t="s">
        <v>692</v>
      </c>
      <c r="D16" s="19"/>
      <c r="E16" s="40">
        <f>SUM(E14:E15)</f>
        <v>232.78970309987506</v>
      </c>
      <c r="F16" s="47">
        <f t="shared" ref="F16:I16" si="2">SUM(F14:F15)</f>
        <v>0</v>
      </c>
      <c r="G16" s="20">
        <f t="shared" si="2"/>
        <v>0</v>
      </c>
      <c r="H16" s="20">
        <f t="shared" si="2"/>
        <v>0</v>
      </c>
      <c r="I16" s="40">
        <f t="shared" si="2"/>
        <v>94</v>
      </c>
      <c r="J16" s="30">
        <f t="shared" si="0"/>
        <v>94</v>
      </c>
    </row>
    <row r="17" spans="3:10" ht="14.5" customHeight="1" x14ac:dyDescent="0.35">
      <c r="C17" s="68" t="s">
        <v>15</v>
      </c>
      <c r="D17" s="9" t="s">
        <v>36</v>
      </c>
      <c r="E17" s="43">
        <f>SUMIFS('All ST Rms'!$I:$I,'All ST Rms'!$F:$F,Leaderboard!D17)</f>
        <v>22.179003509125</v>
      </c>
      <c r="F17" s="46">
        <f>COUNTIFS('All ST Rms'!$J$2:$J$511,"Above 40 Lacs",'All ST Rms'!$F$2:$F$511,Leaderboard!$D17)</f>
        <v>0</v>
      </c>
      <c r="G17" s="28">
        <f>COUNTIFS('All ST Rms'!$J$2:$J$511,"Between 25 - 40 Lacs",'All ST Rms'!$F$2:$F$511,Leaderboard!$D17)</f>
        <v>0</v>
      </c>
      <c r="H17" s="28">
        <f>COUNTIFS('All ST Rms'!$J$2:$J$511,"Between 15 - 25 Lacs",'All ST Rms'!$F$2:$F$511,Leaderboard!$D17)</f>
        <v>0</v>
      </c>
      <c r="I17" s="39">
        <f>COUNTIFS('All ST Rms'!$J$2:$J$511,"Less than 15 Lacs",'All ST Rms'!$F$2:$F$511,Leaderboard!$D17)</f>
        <v>21</v>
      </c>
      <c r="J17" s="29">
        <f t="shared" si="0"/>
        <v>21</v>
      </c>
    </row>
    <row r="18" spans="3:10" x14ac:dyDescent="0.35">
      <c r="C18" s="68"/>
      <c r="D18" s="9" t="s">
        <v>64</v>
      </c>
      <c r="E18" s="43">
        <f>SUMIFS('All ST Rms'!$I:$I,'All ST Rms'!$F:$F,Leaderboard!D18)</f>
        <v>56.748895643531249</v>
      </c>
      <c r="F18" s="46">
        <f>COUNTIFS('All ST Rms'!$J$2:$J$511,"Above 40 Lacs",'All ST Rms'!$F$2:$F$511,Leaderboard!$D18)</f>
        <v>0</v>
      </c>
      <c r="G18" s="28">
        <f>COUNTIFS('All ST Rms'!$J$2:$J$511,"Between 25 - 40 Lacs",'All ST Rms'!$F$2:$F$511,Leaderboard!$D18)</f>
        <v>1</v>
      </c>
      <c r="H18" s="28">
        <f>COUNTIFS('All ST Rms'!$J$2:$J$511,"Between 15 - 25 Lacs",'All ST Rms'!$F$2:$F$511,Leaderboard!$D18)</f>
        <v>0</v>
      </c>
      <c r="I18" s="39">
        <f>COUNTIFS('All ST Rms'!$J$2:$J$511,"Less than 15 Lacs",'All ST Rms'!$F$2:$F$511,Leaderboard!$D18)</f>
        <v>17</v>
      </c>
      <c r="J18" s="29">
        <f t="shared" si="0"/>
        <v>18</v>
      </c>
    </row>
    <row r="19" spans="3:10" x14ac:dyDescent="0.35">
      <c r="C19" s="68"/>
      <c r="D19" s="9" t="s">
        <v>163</v>
      </c>
      <c r="E19" s="43">
        <f>SUMIFS('All ST Rms'!$I:$I,'All ST Rms'!$F:$F,Leaderboard!D19)</f>
        <v>65.868307290812524</v>
      </c>
      <c r="F19" s="46">
        <f>COUNTIFS('All ST Rms'!$J$2:$J$511,"Above 40 Lacs",'All ST Rms'!$F$2:$F$511,Leaderboard!$D19)</f>
        <v>0</v>
      </c>
      <c r="G19" s="28">
        <f>COUNTIFS('All ST Rms'!$J$2:$J$511,"Between 25 - 40 Lacs",'All ST Rms'!$F$2:$F$511,Leaderboard!$D19)</f>
        <v>0</v>
      </c>
      <c r="H19" s="28">
        <f>COUNTIFS('All ST Rms'!$J$2:$J$511,"Between 15 - 25 Lacs",'All ST Rms'!$F$2:$F$511,Leaderboard!$D19)</f>
        <v>0</v>
      </c>
      <c r="I19" s="39">
        <f>COUNTIFS('All ST Rms'!$J$2:$J$511,"Less than 15 Lacs",'All ST Rms'!$F$2:$F$511,Leaderboard!$D19)</f>
        <v>27</v>
      </c>
      <c r="J19" s="29">
        <f t="shared" si="0"/>
        <v>27</v>
      </c>
    </row>
    <row r="20" spans="3:10" x14ac:dyDescent="0.35">
      <c r="C20" s="68"/>
      <c r="D20" s="9" t="s">
        <v>128</v>
      </c>
      <c r="E20" s="43">
        <f>SUMIFS('All ST Rms'!$I:$I,'All ST Rms'!$F:$F,Leaderboard!D20)</f>
        <v>58.827990462156258</v>
      </c>
      <c r="F20" s="46">
        <f>COUNTIFS('All ST Rms'!$J$2:$J$511,"Above 40 Lacs",'All ST Rms'!$F$2:$F$511,Leaderboard!$D20)</f>
        <v>0</v>
      </c>
      <c r="G20" s="28">
        <f>COUNTIFS('All ST Rms'!$J$2:$J$511,"Between 25 - 40 Lacs",'All ST Rms'!$F$2:$F$511,Leaderboard!$D20)</f>
        <v>0</v>
      </c>
      <c r="H20" s="28">
        <f>COUNTIFS('All ST Rms'!$J$2:$J$511,"Between 15 - 25 Lacs",'All ST Rms'!$F$2:$F$511,Leaderboard!$D20)</f>
        <v>0</v>
      </c>
      <c r="I20" s="39">
        <f>COUNTIFS('All ST Rms'!$J$2:$J$511,"Less than 15 Lacs",'All ST Rms'!$F$2:$F$511,Leaderboard!$D20)</f>
        <v>24</v>
      </c>
      <c r="J20" s="29">
        <f t="shared" si="0"/>
        <v>24</v>
      </c>
    </row>
    <row r="21" spans="3:10" x14ac:dyDescent="0.35">
      <c r="C21" s="68"/>
      <c r="D21" s="9" t="s">
        <v>49</v>
      </c>
      <c r="E21" s="43">
        <f>SUMIFS('All ST Rms'!$I:$I,'All ST Rms'!$F:$F,Leaderboard!D21)</f>
        <v>54.033205002656253</v>
      </c>
      <c r="F21" s="46">
        <f>COUNTIFS('All ST Rms'!$J$2:$J$511,"Above 40 Lacs",'All ST Rms'!$F$2:$F$511,Leaderboard!$D21)</f>
        <v>0</v>
      </c>
      <c r="G21" s="28">
        <f>COUNTIFS('All ST Rms'!$J$2:$J$511,"Between 25 - 40 Lacs",'All ST Rms'!$F$2:$F$511,Leaderboard!$D21)</f>
        <v>0</v>
      </c>
      <c r="H21" s="28">
        <f>COUNTIFS('All ST Rms'!$J$2:$J$511,"Between 15 - 25 Lacs",'All ST Rms'!$F$2:$F$511,Leaderboard!$D21)</f>
        <v>0</v>
      </c>
      <c r="I21" s="39">
        <f>COUNTIFS('All ST Rms'!$J$2:$J$511,"Less than 15 Lacs",'All ST Rms'!$F$2:$F$511,Leaderboard!$D21)</f>
        <v>23</v>
      </c>
      <c r="J21" s="29">
        <f t="shared" si="0"/>
        <v>23</v>
      </c>
    </row>
    <row r="22" spans="3:10" x14ac:dyDescent="0.35">
      <c r="C22" s="68"/>
      <c r="D22" s="9" t="s">
        <v>16</v>
      </c>
      <c r="E22" s="43">
        <f>SUMIFS('All ST Rms'!$I:$I,'All ST Rms'!$F:$F,Leaderboard!D22)</f>
        <v>29.013567085906256</v>
      </c>
      <c r="F22" s="46">
        <f>COUNTIFS('All ST Rms'!$J$2:$J$511,"Above 40 Lacs",'All ST Rms'!$F$2:$F$511,Leaderboard!$D22)</f>
        <v>0</v>
      </c>
      <c r="G22" s="28">
        <f>COUNTIFS('All ST Rms'!$J$2:$J$511,"Between 25 - 40 Lacs",'All ST Rms'!$F$2:$F$511,Leaderboard!$D22)</f>
        <v>0</v>
      </c>
      <c r="H22" s="28">
        <f>COUNTIFS('All ST Rms'!$J$2:$J$511,"Between 15 - 25 Lacs",'All ST Rms'!$F$2:$F$511,Leaderboard!$D22)</f>
        <v>0</v>
      </c>
      <c r="I22" s="39">
        <f>COUNTIFS('All ST Rms'!$J$2:$J$511,"Less than 15 Lacs",'All ST Rms'!$F$2:$F$511,Leaderboard!$D22)</f>
        <v>23</v>
      </c>
      <c r="J22" s="29">
        <f t="shared" si="0"/>
        <v>23</v>
      </c>
    </row>
    <row r="23" spans="3:10" x14ac:dyDescent="0.35">
      <c r="C23" s="21" t="s">
        <v>693</v>
      </c>
      <c r="D23" s="19"/>
      <c r="E23" s="40">
        <f>SUM(E17:E22)</f>
        <v>286.67096899418755</v>
      </c>
      <c r="F23" s="47">
        <f t="shared" ref="F23:I23" si="3">SUM(F17:F22)</f>
        <v>0</v>
      </c>
      <c r="G23" s="20">
        <f t="shared" si="3"/>
        <v>1</v>
      </c>
      <c r="H23" s="20">
        <f t="shared" si="3"/>
        <v>0</v>
      </c>
      <c r="I23" s="40">
        <f t="shared" si="3"/>
        <v>135</v>
      </c>
      <c r="J23" s="30">
        <f t="shared" si="0"/>
        <v>136</v>
      </c>
    </row>
    <row r="24" spans="3:10" x14ac:dyDescent="0.35">
      <c r="C24" s="70" t="s">
        <v>20</v>
      </c>
      <c r="D24" s="9" t="s">
        <v>31</v>
      </c>
      <c r="E24" s="43">
        <f>SUMIFS('All ST Rms'!$I:$I,'All ST Rms'!$F:$F,Leaderboard!D24)</f>
        <v>68.929519984343756</v>
      </c>
      <c r="F24" s="46">
        <f>COUNTIFS('All ST Rms'!$J$2:$J$511,"Above 40 Lacs",'All ST Rms'!$F$2:$F$511,Leaderboard!$D24)</f>
        <v>0</v>
      </c>
      <c r="G24" s="28">
        <f>COUNTIFS('All ST Rms'!$J$2:$J$511,"Between 25 - 40 Lacs",'All ST Rms'!$F$2:$F$511,Leaderboard!$D24)</f>
        <v>0</v>
      </c>
      <c r="H24" s="28">
        <f>COUNTIFS('All ST Rms'!$J$2:$J$511,"Between 15 - 25 Lacs",'All ST Rms'!$F$2:$F$511,Leaderboard!$D24)</f>
        <v>1</v>
      </c>
      <c r="I24" s="39">
        <f>COUNTIFS('All ST Rms'!$J$2:$J$511,"Less than 15 Lacs",'All ST Rms'!$F$2:$F$511,Leaderboard!$D24)</f>
        <v>46</v>
      </c>
      <c r="J24" s="29">
        <f t="shared" si="0"/>
        <v>47</v>
      </c>
    </row>
    <row r="25" spans="3:10" x14ac:dyDescent="0.35">
      <c r="C25" s="70"/>
      <c r="D25" s="9" t="s">
        <v>67</v>
      </c>
      <c r="E25" s="43">
        <f>SUMIFS('All ST Rms'!$I:$I,'All ST Rms'!$F:$F,Leaderboard!D25)</f>
        <v>19.35739683290625</v>
      </c>
      <c r="F25" s="46">
        <f>COUNTIFS('All ST Rms'!$J$2:$J$511,"Above 40 Lacs",'All ST Rms'!$F$2:$F$511,Leaderboard!$D25)</f>
        <v>0</v>
      </c>
      <c r="G25" s="28">
        <f>COUNTIFS('All ST Rms'!$J$2:$J$511,"Between 25 - 40 Lacs",'All ST Rms'!$F$2:$F$511,Leaderboard!$D25)</f>
        <v>0</v>
      </c>
      <c r="H25" s="28">
        <f>COUNTIFS('All ST Rms'!$J$2:$J$511,"Between 15 - 25 Lacs",'All ST Rms'!$F$2:$F$511,Leaderboard!$D25)</f>
        <v>0</v>
      </c>
      <c r="I25" s="39">
        <f>COUNTIFS('All ST Rms'!$J$2:$J$511,"Less than 15 Lacs",'All ST Rms'!$F$2:$F$511,Leaderboard!$D25)</f>
        <v>13</v>
      </c>
      <c r="J25" s="29">
        <f t="shared" si="0"/>
        <v>13</v>
      </c>
    </row>
    <row r="26" spans="3:10" x14ac:dyDescent="0.35">
      <c r="C26" s="70"/>
      <c r="D26" s="9" t="s">
        <v>55</v>
      </c>
      <c r="E26" s="43">
        <f>SUMIFS('All ST Rms'!$I:$I,'All ST Rms'!$F:$F,Leaderboard!D26)</f>
        <v>38.9305016254375</v>
      </c>
      <c r="F26" s="46">
        <f>COUNTIFS('All ST Rms'!$J$2:$J$511,"Above 40 Lacs",'All ST Rms'!$F$2:$F$511,Leaderboard!$D26)</f>
        <v>0</v>
      </c>
      <c r="G26" s="28">
        <f>COUNTIFS('All ST Rms'!$J$2:$J$511,"Between 25 - 40 Lacs",'All ST Rms'!$F$2:$F$511,Leaderboard!$D26)</f>
        <v>0</v>
      </c>
      <c r="H26" s="28">
        <f>COUNTIFS('All ST Rms'!$J$2:$J$511,"Between 15 - 25 Lacs",'All ST Rms'!$F$2:$F$511,Leaderboard!$D26)</f>
        <v>0</v>
      </c>
      <c r="I26" s="39">
        <f>COUNTIFS('All ST Rms'!$J$2:$J$511,"Less than 15 Lacs",'All ST Rms'!$F$2:$F$511,Leaderboard!$D26)</f>
        <v>44</v>
      </c>
      <c r="J26" s="29">
        <f t="shared" si="0"/>
        <v>44</v>
      </c>
    </row>
    <row r="27" spans="3:10" x14ac:dyDescent="0.35">
      <c r="C27" s="70"/>
      <c r="D27" s="9" t="s">
        <v>21</v>
      </c>
      <c r="E27" s="43">
        <f>SUMIFS('All ST Rms'!$I:$I,'All ST Rms'!$F:$F,Leaderboard!D27)</f>
        <v>34.2089245720625</v>
      </c>
      <c r="F27" s="46">
        <f>COUNTIFS('All ST Rms'!$J$2:$J$511,"Above 40 Lacs",'All ST Rms'!$F$2:$F$511,Leaderboard!$D27)</f>
        <v>0</v>
      </c>
      <c r="G27" s="28">
        <f>COUNTIFS('All ST Rms'!$J$2:$J$511,"Between 25 - 40 Lacs",'All ST Rms'!$F$2:$F$511,Leaderboard!$D27)</f>
        <v>0</v>
      </c>
      <c r="H27" s="28">
        <f>COUNTIFS('All ST Rms'!$J$2:$J$511,"Between 15 - 25 Lacs",'All ST Rms'!$F$2:$F$511,Leaderboard!$D27)</f>
        <v>0</v>
      </c>
      <c r="I27" s="39">
        <f>COUNTIFS('All ST Rms'!$J$2:$J$511,"Less than 15 Lacs",'All ST Rms'!$F$2:$F$511,Leaderboard!$D27)</f>
        <v>15</v>
      </c>
      <c r="J27" s="29">
        <f t="shared" si="0"/>
        <v>15</v>
      </c>
    </row>
    <row r="28" spans="3:10" x14ac:dyDescent="0.35">
      <c r="C28" s="70"/>
      <c r="D28" s="9" t="s">
        <v>52</v>
      </c>
      <c r="E28" s="43">
        <f>SUMIFS('All ST Rms'!$I:$I,'All ST Rms'!$F:$F,Leaderboard!D28)</f>
        <v>20.755139960437504</v>
      </c>
      <c r="F28" s="46">
        <f>COUNTIFS('All ST Rms'!$J$2:$J$511,"Above 40 Lacs",'All ST Rms'!$F$2:$F$511,Leaderboard!$D28)</f>
        <v>0</v>
      </c>
      <c r="G28" s="28">
        <f>COUNTIFS('All ST Rms'!$J$2:$J$511,"Between 25 - 40 Lacs",'All ST Rms'!$F$2:$F$511,Leaderboard!$D28)</f>
        <v>0</v>
      </c>
      <c r="H28" s="28">
        <f>COUNTIFS('All ST Rms'!$J$2:$J$511,"Between 15 - 25 Lacs",'All ST Rms'!$F$2:$F$511,Leaderboard!$D28)</f>
        <v>0</v>
      </c>
      <c r="I28" s="39">
        <f>COUNTIFS('All ST Rms'!$J$2:$J$511,"Less than 15 Lacs",'All ST Rms'!$F$2:$F$511,Leaderboard!$D28)</f>
        <v>16</v>
      </c>
      <c r="J28" s="29">
        <f t="shared" si="0"/>
        <v>16</v>
      </c>
    </row>
    <row r="29" spans="3:10" x14ac:dyDescent="0.35">
      <c r="C29" s="21" t="s">
        <v>694</v>
      </c>
      <c r="D29" s="19"/>
      <c r="E29" s="41">
        <f>SUM(E24:E28)</f>
        <v>182.18148297518749</v>
      </c>
      <c r="F29" s="48">
        <f t="shared" ref="F29:I29" si="4">SUM(F24:F28)</f>
        <v>0</v>
      </c>
      <c r="G29" s="22">
        <f t="shared" si="4"/>
        <v>0</v>
      </c>
      <c r="H29" s="22">
        <f t="shared" si="4"/>
        <v>1</v>
      </c>
      <c r="I29" s="41">
        <f t="shared" si="4"/>
        <v>134</v>
      </c>
      <c r="J29" s="31">
        <f t="shared" si="0"/>
        <v>135</v>
      </c>
    </row>
    <row r="30" spans="3:10" ht="19" thickBot="1" x14ac:dyDescent="0.4">
      <c r="C30" s="16" t="s">
        <v>701</v>
      </c>
      <c r="D30" s="17"/>
      <c r="E30" s="44">
        <f>SUM(E29,E23,E16,E13)</f>
        <v>940.10204607393757</v>
      </c>
      <c r="F30" s="49">
        <f t="shared" ref="F30:J30" si="5">SUM(F29,F23,F16,F13)</f>
        <v>0</v>
      </c>
      <c r="G30" s="32">
        <f t="shared" si="5"/>
        <v>1</v>
      </c>
      <c r="H30" s="32">
        <f t="shared" si="5"/>
        <v>1</v>
      </c>
      <c r="I30" s="42">
        <f t="shared" si="5"/>
        <v>508</v>
      </c>
      <c r="J30" s="33">
        <f t="shared" si="5"/>
        <v>510</v>
      </c>
    </row>
    <row r="35" spans="3:8" ht="15.5" x14ac:dyDescent="0.35">
      <c r="C35" s="36"/>
      <c r="F35"/>
      <c r="G35"/>
      <c r="H35"/>
    </row>
    <row r="36" spans="3:8" ht="29" customHeight="1" x14ac:dyDescent="0.35">
      <c r="C36" s="65" t="s">
        <v>709</v>
      </c>
      <c r="D36" s="65"/>
      <c r="E36" s="65"/>
      <c r="F36" s="65"/>
      <c r="G36" s="65"/>
      <c r="H36" s="65"/>
    </row>
    <row r="37" spans="3:8" x14ac:dyDescent="0.35">
      <c r="C37" s="64" t="s">
        <v>710</v>
      </c>
      <c r="D37" s="64"/>
      <c r="E37" s="64"/>
      <c r="F37" s="64"/>
      <c r="G37" s="64"/>
      <c r="H37" s="64"/>
    </row>
    <row r="38" spans="3:8" x14ac:dyDescent="0.35">
      <c r="C38" s="37" t="s">
        <v>684</v>
      </c>
      <c r="D38" s="37" t="s">
        <v>680</v>
      </c>
      <c r="E38" s="37" t="s">
        <v>706</v>
      </c>
      <c r="F38" s="37" t="s">
        <v>0</v>
      </c>
      <c r="G38" s="37" t="s">
        <v>707</v>
      </c>
      <c r="H38" s="37" t="s">
        <v>708</v>
      </c>
    </row>
    <row r="39" spans="3:8" x14ac:dyDescent="0.35">
      <c r="C39" s="5"/>
      <c r="D39" s="5"/>
      <c r="E39" s="6"/>
      <c r="F39" s="5"/>
      <c r="G39" s="23"/>
      <c r="H39" s="35"/>
    </row>
    <row r="40" spans="3:8" x14ac:dyDescent="0.35">
      <c r="C40" s="38"/>
      <c r="D40" s="38"/>
      <c r="E40" s="38"/>
      <c r="F40" s="35"/>
      <c r="G40" s="51"/>
      <c r="H40" s="35"/>
    </row>
    <row r="41" spans="3:8" hidden="1" x14ac:dyDescent="0.35">
      <c r="C41" s="38"/>
      <c r="D41" s="38"/>
      <c r="E41" s="38"/>
      <c r="F41" s="35"/>
      <c r="G41" s="51"/>
      <c r="H41" s="35"/>
    </row>
    <row r="42" spans="3:8" hidden="1" x14ac:dyDescent="0.35">
      <c r="C42" s="38"/>
      <c r="D42" s="38"/>
      <c r="E42" s="38"/>
      <c r="F42" s="35"/>
      <c r="G42" s="35"/>
      <c r="H42" s="35"/>
    </row>
    <row r="43" spans="3:8" hidden="1" x14ac:dyDescent="0.35">
      <c r="C43" s="38"/>
      <c r="D43" s="38"/>
      <c r="E43" s="38"/>
      <c r="F43" s="35"/>
      <c r="G43" s="35"/>
      <c r="H43" s="35"/>
    </row>
    <row r="44" spans="3:8" hidden="1" x14ac:dyDescent="0.35">
      <c r="C44" s="38"/>
      <c r="D44" s="38"/>
      <c r="E44" s="38"/>
      <c r="F44" s="35"/>
      <c r="G44" s="35"/>
      <c r="H44" s="35"/>
    </row>
    <row r="45" spans="3:8" hidden="1" x14ac:dyDescent="0.35">
      <c r="C45" s="38"/>
      <c r="D45" s="38"/>
      <c r="E45" s="38"/>
      <c r="F45" s="35"/>
      <c r="G45" s="35"/>
      <c r="H45" s="35"/>
    </row>
    <row r="46" spans="3:8" hidden="1" x14ac:dyDescent="0.35">
      <c r="C46" s="38"/>
      <c r="D46" s="38"/>
      <c r="E46" s="38"/>
      <c r="F46" s="35"/>
      <c r="G46" s="35"/>
      <c r="H46" s="35"/>
    </row>
    <row r="47" spans="3:8" hidden="1" x14ac:dyDescent="0.35">
      <c r="C47" s="38"/>
      <c r="D47" s="38"/>
      <c r="E47" s="38"/>
      <c r="F47" s="35"/>
      <c r="G47" s="35"/>
      <c r="H47" s="35"/>
    </row>
    <row r="48" spans="3:8" hidden="1" x14ac:dyDescent="0.35">
      <c r="C48" s="38"/>
      <c r="D48" s="38"/>
      <c r="E48" s="38"/>
      <c r="F48" s="35"/>
      <c r="G48" s="35"/>
      <c r="H48" s="35"/>
    </row>
    <row r="52" spans="3:8" ht="33.5" customHeight="1" x14ac:dyDescent="0.35">
      <c r="C52" s="65" t="s">
        <v>711</v>
      </c>
      <c r="D52" s="65"/>
      <c r="E52" s="65"/>
      <c r="F52" s="65"/>
      <c r="G52" s="65"/>
      <c r="H52" s="65"/>
    </row>
    <row r="53" spans="3:8" x14ac:dyDescent="0.35">
      <c r="C53" s="64" t="s">
        <v>712</v>
      </c>
      <c r="D53" s="64"/>
      <c r="E53" s="64"/>
      <c r="F53" s="64"/>
      <c r="G53" s="64"/>
      <c r="H53" s="64"/>
    </row>
    <row r="54" spans="3:8" x14ac:dyDescent="0.35">
      <c r="C54" s="37" t="s">
        <v>684</v>
      </c>
      <c r="D54" s="37" t="s">
        <v>680</v>
      </c>
      <c r="E54" s="37" t="s">
        <v>706</v>
      </c>
      <c r="F54" s="37" t="s">
        <v>0</v>
      </c>
      <c r="G54" s="37" t="s">
        <v>707</v>
      </c>
      <c r="H54" s="37" t="s">
        <v>708</v>
      </c>
    </row>
    <row r="55" spans="3:8" x14ac:dyDescent="0.35">
      <c r="C55" s="5" t="str">
        <f>'All ST Rms'!H2</f>
        <v>Laxmi Priya Das</v>
      </c>
      <c r="D55" s="5" t="str">
        <f>'All ST Rms'!D2</f>
        <v>Bhubaneshwar</v>
      </c>
      <c r="E55" s="6" t="str">
        <f>'All ST Rms'!A2</f>
        <v>North and East Zone</v>
      </c>
      <c r="F55" s="5" t="str">
        <f>'All ST Rms'!B2</f>
        <v>Nidhi Ambardar</v>
      </c>
      <c r="G55" s="23">
        <f>'All ST Rms'!I2</f>
        <v>31.959972539031256</v>
      </c>
      <c r="H55" s="35">
        <v>1</v>
      </c>
    </row>
    <row r="56" spans="3:8" x14ac:dyDescent="0.35">
      <c r="C56" s="38"/>
      <c r="D56" s="38"/>
      <c r="E56" s="38"/>
      <c r="F56" s="35"/>
      <c r="G56" s="51"/>
      <c r="H56" s="35"/>
    </row>
    <row r="57" spans="3:8" hidden="1" x14ac:dyDescent="0.35">
      <c r="C57" s="38"/>
      <c r="D57" s="38"/>
      <c r="E57" s="38"/>
      <c r="F57" s="35"/>
      <c r="G57" s="51"/>
      <c r="H57" s="35">
        <v>4</v>
      </c>
    </row>
    <row r="58" spans="3:8" hidden="1" x14ac:dyDescent="0.35">
      <c r="C58" s="38"/>
      <c r="D58" s="38"/>
      <c r="E58" s="38"/>
      <c r="F58" s="35"/>
      <c r="G58" s="51"/>
      <c r="H58" s="35">
        <v>5</v>
      </c>
    </row>
    <row r="59" spans="3:8" hidden="1" x14ac:dyDescent="0.35">
      <c r="C59" s="38"/>
      <c r="D59" s="38"/>
      <c r="E59" s="38"/>
      <c r="F59" s="35"/>
      <c r="G59" s="51"/>
      <c r="H59" s="35">
        <v>6</v>
      </c>
    </row>
    <row r="60" spans="3:8" hidden="1" x14ac:dyDescent="0.35">
      <c r="C60" s="38"/>
      <c r="D60" s="38"/>
      <c r="E60" s="38"/>
      <c r="F60" s="35"/>
      <c r="G60" s="51"/>
      <c r="H60" s="35">
        <v>7</v>
      </c>
    </row>
    <row r="61" spans="3:8" hidden="1" x14ac:dyDescent="0.35">
      <c r="C61" s="38"/>
      <c r="D61" s="38"/>
      <c r="E61" s="38"/>
      <c r="F61" s="35"/>
      <c r="G61" s="51"/>
      <c r="H61" s="35">
        <v>8</v>
      </c>
    </row>
    <row r="62" spans="3:8" hidden="1" x14ac:dyDescent="0.35">
      <c r="C62" s="38"/>
      <c r="D62" s="38"/>
      <c r="E62" s="38"/>
      <c r="F62" s="35"/>
      <c r="G62" s="51"/>
      <c r="H62" s="35">
        <v>9</v>
      </c>
    </row>
    <row r="63" spans="3:8" hidden="1" x14ac:dyDescent="0.35">
      <c r="C63" s="38"/>
      <c r="D63" s="38"/>
      <c r="E63" s="38"/>
      <c r="F63" s="35"/>
      <c r="G63" s="51"/>
      <c r="H63" s="35">
        <v>10</v>
      </c>
    </row>
    <row r="65" spans="3:8" ht="16.5" customHeight="1" x14ac:dyDescent="0.35"/>
    <row r="67" spans="3:8" ht="31.5" customHeight="1" x14ac:dyDescent="0.35">
      <c r="C67" s="65" t="s">
        <v>704</v>
      </c>
      <c r="D67" s="65"/>
      <c r="E67" s="65"/>
      <c r="F67" s="65"/>
      <c r="G67" s="65"/>
      <c r="H67" s="65"/>
    </row>
    <row r="68" spans="3:8" x14ac:dyDescent="0.35">
      <c r="C68" s="64" t="s">
        <v>705</v>
      </c>
      <c r="D68" s="64"/>
      <c r="E68" s="64"/>
      <c r="F68" s="64"/>
      <c r="G68" s="64"/>
      <c r="H68" s="64"/>
    </row>
    <row r="69" spans="3:8" x14ac:dyDescent="0.35">
      <c r="C69" s="37" t="s">
        <v>684</v>
      </c>
      <c r="D69" s="37" t="s">
        <v>680</v>
      </c>
      <c r="E69" s="37" t="s">
        <v>706</v>
      </c>
      <c r="F69" s="37" t="s">
        <v>0</v>
      </c>
      <c r="G69" s="37" t="s">
        <v>707</v>
      </c>
      <c r="H69" s="37" t="s">
        <v>708</v>
      </c>
    </row>
    <row r="70" spans="3:8" ht="15" customHeight="1" x14ac:dyDescent="0.35">
      <c r="C70" s="5" t="str">
        <f>'All ST Rms'!H3</f>
        <v>Mihir Saraiya</v>
      </c>
      <c r="D70" s="5" t="str">
        <f>'All ST Rms'!D3</f>
        <v>Baroda</v>
      </c>
      <c r="E70" s="6" t="str">
        <f>'All ST Rms'!A3</f>
        <v>North West and Central Zone</v>
      </c>
      <c r="F70" s="7" t="str">
        <f>'All ST Rms'!B3</f>
        <v>Zonal Head-3</v>
      </c>
      <c r="G70" s="23">
        <f>'All ST Rms'!I3</f>
        <v>19.923690300906252</v>
      </c>
      <c r="H70" s="35">
        <v>1</v>
      </c>
    </row>
    <row r="71" spans="3:8" hidden="1" x14ac:dyDescent="0.35">
      <c r="C71" s="5" t="str">
        <f>'All ST Rms'!H4</f>
        <v>Vineet Singh</v>
      </c>
      <c r="D71" s="5" t="str">
        <f>'All ST Rms'!D4</f>
        <v>Varanasi</v>
      </c>
      <c r="E71" s="6" t="str">
        <f>'All ST Rms'!A4</f>
        <v>North and East Zone</v>
      </c>
      <c r="F71" s="7" t="str">
        <f>'All ST Rms'!B4</f>
        <v>Nidhi Ambardar</v>
      </c>
      <c r="G71" s="23">
        <f>'All ST Rms'!I4</f>
        <v>14.86773691087499</v>
      </c>
      <c r="H71" s="35">
        <v>2</v>
      </c>
    </row>
    <row r="72" spans="3:8" hidden="1" x14ac:dyDescent="0.35">
      <c r="C72" s="5"/>
      <c r="D72" s="5"/>
      <c r="E72" s="6"/>
      <c r="F72" s="7"/>
      <c r="G72" s="23"/>
      <c r="H72" s="35"/>
    </row>
    <row r="73" spans="3:8" hidden="1" x14ac:dyDescent="0.35">
      <c r="C73" s="5"/>
      <c r="D73" s="5"/>
      <c r="E73" s="6"/>
      <c r="F73" s="7"/>
      <c r="G73" s="23"/>
      <c r="H73" s="35"/>
    </row>
    <row r="74" spans="3:8" ht="14" hidden="1" customHeight="1" x14ac:dyDescent="0.35">
      <c r="C74" s="5"/>
      <c r="D74" s="5"/>
      <c r="E74" s="6"/>
      <c r="F74" s="7"/>
      <c r="G74" s="23"/>
      <c r="H74" s="35"/>
    </row>
    <row r="75" spans="3:8" hidden="1" x14ac:dyDescent="0.35">
      <c r="C75" s="5"/>
      <c r="D75" s="5"/>
      <c r="E75" s="6"/>
      <c r="F75" s="7"/>
      <c r="G75" s="23"/>
      <c r="H75" s="35"/>
    </row>
    <row r="76" spans="3:8" hidden="1" x14ac:dyDescent="0.35">
      <c r="C76" s="5"/>
      <c r="D76" s="5"/>
      <c r="E76" s="6"/>
      <c r="F76" s="7"/>
      <c r="G76" s="23"/>
      <c r="H76" s="35"/>
    </row>
    <row r="77" spans="3:8" hidden="1" x14ac:dyDescent="0.35">
      <c r="C77" s="5"/>
      <c r="D77" s="5"/>
      <c r="E77" s="6"/>
      <c r="F77" s="7"/>
      <c r="G77" s="23"/>
      <c r="H77" s="35"/>
    </row>
    <row r="78" spans="3:8" hidden="1" x14ac:dyDescent="0.35">
      <c r="C78" s="5"/>
      <c r="D78" s="5"/>
      <c r="E78" s="6"/>
      <c r="F78" s="7"/>
      <c r="G78" s="23"/>
      <c r="H78" s="35"/>
    </row>
    <row r="79" spans="3:8" hidden="1" x14ac:dyDescent="0.35">
      <c r="C79" s="60"/>
      <c r="D79" s="60"/>
      <c r="E79" s="61"/>
      <c r="F79" s="62"/>
      <c r="G79" s="63"/>
    </row>
    <row r="80" spans="3:8" hidden="1" x14ac:dyDescent="0.35">
      <c r="C80" s="5"/>
      <c r="D80" s="5"/>
      <c r="E80" s="6"/>
      <c r="F80" s="7"/>
      <c r="G80" s="23"/>
      <c r="H80" s="35">
        <v>4</v>
      </c>
    </row>
  </sheetData>
  <mergeCells count="16">
    <mergeCell ref="C1:I1"/>
    <mergeCell ref="C9:C12"/>
    <mergeCell ref="C14:C15"/>
    <mergeCell ref="C17:C22"/>
    <mergeCell ref="C24:C28"/>
    <mergeCell ref="C7:C8"/>
    <mergeCell ref="D7:D8"/>
    <mergeCell ref="E7:E8"/>
    <mergeCell ref="F7:J7"/>
    <mergeCell ref="C6:J6"/>
    <mergeCell ref="C68:H68"/>
    <mergeCell ref="C37:H37"/>
    <mergeCell ref="C36:H36"/>
    <mergeCell ref="C52:H52"/>
    <mergeCell ref="C53:H53"/>
    <mergeCell ref="C67:H6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40B78-F4E9-4D4C-A0FF-6A4BB6FFB2EE}">
  <dimension ref="A1:L150"/>
  <sheetViews>
    <sheetView workbookViewId="0"/>
  </sheetViews>
  <sheetFormatPr defaultRowHeight="14.5" x14ac:dyDescent="0.35"/>
  <cols>
    <col min="1" max="1" width="26.54296875" bestFit="1" customWidth="1"/>
    <col min="2" max="2" width="6.7265625" customWidth="1"/>
    <col min="3" max="3" width="7.81640625" bestFit="1" customWidth="1"/>
    <col min="4" max="4" width="29.36328125" bestFit="1" customWidth="1"/>
    <col min="5" max="5" width="8.54296875" bestFit="1" customWidth="1"/>
    <col min="6" max="6" width="21.08984375" bestFit="1" customWidth="1"/>
    <col min="7" max="8" width="14.90625" bestFit="1" customWidth="1"/>
    <col min="9" max="9" width="19.1796875" bestFit="1" customWidth="1"/>
    <col min="10" max="10" width="14.90625" bestFit="1" customWidth="1"/>
    <col min="11" max="11" width="14.7265625" bestFit="1" customWidth="1"/>
  </cols>
  <sheetData>
    <row r="1" spans="1:12" ht="31" customHeight="1" thickBot="1" x14ac:dyDescent="0.4">
      <c r="H1" s="80" t="s">
        <v>700</v>
      </c>
      <c r="I1" s="81"/>
      <c r="J1" s="81"/>
      <c r="K1" s="81"/>
      <c r="L1" s="81"/>
    </row>
    <row r="2" spans="1:12" ht="43.5" x14ac:dyDescent="0.35">
      <c r="A2" s="15" t="s">
        <v>685</v>
      </c>
      <c r="B2" s="15" t="s">
        <v>0</v>
      </c>
      <c r="C2" s="15" t="s">
        <v>681</v>
      </c>
      <c r="D2" s="15" t="s">
        <v>680</v>
      </c>
      <c r="E2" s="15" t="s">
        <v>1</v>
      </c>
      <c r="F2" s="15" t="s">
        <v>2</v>
      </c>
      <c r="G2" s="26" t="str">
        <f>'All ST Rms'!I1</f>
        <v>ADTO Actuals - Basket till 17th Jul (Lacs.)</v>
      </c>
      <c r="H2" s="27" t="s">
        <v>697</v>
      </c>
      <c r="I2" s="27" t="s">
        <v>698</v>
      </c>
      <c r="J2" s="27" t="s">
        <v>699</v>
      </c>
      <c r="K2" s="50" t="s">
        <v>703</v>
      </c>
      <c r="L2" s="45" t="s">
        <v>713</v>
      </c>
    </row>
    <row r="3" spans="1:12" x14ac:dyDescent="0.35">
      <c r="A3" s="6" t="s">
        <v>686</v>
      </c>
      <c r="B3" s="5" t="s">
        <v>5</v>
      </c>
      <c r="C3" s="7">
        <v>3</v>
      </c>
      <c r="D3" s="5" t="s">
        <v>4</v>
      </c>
      <c r="E3" s="5">
        <v>1390</v>
      </c>
      <c r="F3" s="5" t="s">
        <v>6</v>
      </c>
      <c r="G3" s="34">
        <f>SUMIFS('All ST Rms'!$I:$I,'All ST Rms'!$C:$C,Branchwise!C3)</f>
        <v>13.471467165406249</v>
      </c>
      <c r="H3" s="35">
        <f>COUNTIFS('All ST Rms'!$J:$J,"Above 40 Lacs",'All ST Rms'!$C:$C,Branchwise!C3)</f>
        <v>0</v>
      </c>
      <c r="I3" s="35">
        <f>COUNTIFS('All ST Rms'!$J:$J,"Between 25 - 40 Lacs",'All ST Rms'!$C:$C,Branchwise!C3)</f>
        <v>0</v>
      </c>
      <c r="J3" s="35">
        <f>COUNTIFS('All ST Rms'!$J:$J,"Between 15 - 25 Lacs",'All ST Rms'!$C:$C,Branchwise!C3)</f>
        <v>0</v>
      </c>
      <c r="K3" s="35">
        <f>COUNTIFS('All ST Rms'!$J:$J,"Less than 15 Lacs",'All ST Rms'!$C:$C,Branchwise!C3)</f>
        <v>7</v>
      </c>
      <c r="L3" s="35">
        <f>K3+J3+I3+H3</f>
        <v>7</v>
      </c>
    </row>
    <row r="4" spans="1:12" x14ac:dyDescent="0.35">
      <c r="A4" s="6" t="s">
        <v>686</v>
      </c>
      <c r="B4" s="5" t="s">
        <v>5</v>
      </c>
      <c r="C4" s="7">
        <v>10</v>
      </c>
      <c r="D4" s="5" t="s">
        <v>148</v>
      </c>
      <c r="E4" s="5">
        <v>1390</v>
      </c>
      <c r="F4" s="5" t="s">
        <v>6</v>
      </c>
      <c r="G4" s="34">
        <f>SUMIFS('All ST Rms'!$I:$I,'All ST Rms'!$C:$C,Branchwise!C4)</f>
        <v>7.1394238466874995</v>
      </c>
      <c r="H4" s="35">
        <f>COUNTIFS('All ST Rms'!$J:$J,"Above 40 Lacs",'All ST Rms'!$C:$C,Branchwise!C4)</f>
        <v>0</v>
      </c>
      <c r="I4" s="35">
        <f>COUNTIFS('All ST Rms'!$J:$J,"Between 25 - 40 Lacs",'All ST Rms'!$C:$C,Branchwise!C4)</f>
        <v>0</v>
      </c>
      <c r="J4" s="35">
        <f>COUNTIFS('All ST Rms'!$J:$J,"Between 15 - 25 Lacs",'All ST Rms'!$C:$C,Branchwise!C4)</f>
        <v>0</v>
      </c>
      <c r="K4" s="35">
        <f>COUNTIFS('All ST Rms'!$J:$J,"Less than 15 Lacs",'All ST Rms'!$C:$C,Branchwise!C4)</f>
        <v>4</v>
      </c>
      <c r="L4" s="35">
        <f t="shared" ref="L4:L67" si="0">K4+J4+I4+H4</f>
        <v>4</v>
      </c>
    </row>
    <row r="5" spans="1:12" x14ac:dyDescent="0.35">
      <c r="A5" s="6" t="s">
        <v>689</v>
      </c>
      <c r="B5" s="5" t="s">
        <v>20</v>
      </c>
      <c r="C5" s="7">
        <v>26</v>
      </c>
      <c r="D5" s="5" t="s">
        <v>66</v>
      </c>
      <c r="E5" s="5">
        <v>7258</v>
      </c>
      <c r="F5" s="5" t="s">
        <v>67</v>
      </c>
      <c r="G5" s="34">
        <f>SUMIFS('All ST Rms'!$I:$I,'All ST Rms'!$C:$C,Branchwise!C5)</f>
        <v>6.9360922961562492</v>
      </c>
      <c r="H5" s="35">
        <f>COUNTIFS('All ST Rms'!$J:$J,"Above 40 Lacs",'All ST Rms'!$C:$C,Branchwise!C5)</f>
        <v>0</v>
      </c>
      <c r="I5" s="35">
        <f>COUNTIFS('All ST Rms'!$J:$J,"Between 25 - 40 Lacs",'All ST Rms'!$C:$C,Branchwise!C5)</f>
        <v>0</v>
      </c>
      <c r="J5" s="35">
        <f>COUNTIFS('All ST Rms'!$J:$J,"Between 15 - 25 Lacs",'All ST Rms'!$C:$C,Branchwise!C5)</f>
        <v>0</v>
      </c>
      <c r="K5" s="35">
        <f>COUNTIFS('All ST Rms'!$J:$J,"Less than 15 Lacs",'All ST Rms'!$C:$C,Branchwise!C5)</f>
        <v>3</v>
      </c>
      <c r="L5" s="35">
        <f t="shared" si="0"/>
        <v>3</v>
      </c>
    </row>
    <row r="6" spans="1:12" x14ac:dyDescent="0.35">
      <c r="A6" s="6" t="s">
        <v>689</v>
      </c>
      <c r="B6" s="5" t="s">
        <v>20</v>
      </c>
      <c r="C6" s="7">
        <v>35</v>
      </c>
      <c r="D6" s="5" t="s">
        <v>295</v>
      </c>
      <c r="E6" s="5">
        <v>897</v>
      </c>
      <c r="F6" s="5" t="s">
        <v>31</v>
      </c>
      <c r="G6" s="34">
        <f>SUMIFS('All ST Rms'!$I:$I,'All ST Rms'!$C:$C,Branchwise!C6)</f>
        <v>2.1003618988750001</v>
      </c>
      <c r="H6" s="35">
        <f>COUNTIFS('All ST Rms'!$J:$J,"Above 40 Lacs",'All ST Rms'!$C:$C,Branchwise!C6)</f>
        <v>0</v>
      </c>
      <c r="I6" s="35">
        <f>COUNTIFS('All ST Rms'!$J:$J,"Between 25 - 40 Lacs",'All ST Rms'!$C:$C,Branchwise!C6)</f>
        <v>0</v>
      </c>
      <c r="J6" s="35">
        <f>COUNTIFS('All ST Rms'!$J:$J,"Between 15 - 25 Lacs",'All ST Rms'!$C:$C,Branchwise!C6)</f>
        <v>0</v>
      </c>
      <c r="K6" s="35">
        <f>COUNTIFS('All ST Rms'!$J:$J,"Less than 15 Lacs",'All ST Rms'!$C:$C,Branchwise!C6)</f>
        <v>5</v>
      </c>
      <c r="L6" s="35">
        <f t="shared" si="0"/>
        <v>5</v>
      </c>
    </row>
    <row r="7" spans="1:12" x14ac:dyDescent="0.35">
      <c r="A7" s="6" t="s">
        <v>686</v>
      </c>
      <c r="B7" s="5" t="s">
        <v>5</v>
      </c>
      <c r="C7" s="7">
        <v>44</v>
      </c>
      <c r="D7" s="5" t="s">
        <v>152</v>
      </c>
      <c r="E7" s="5">
        <v>7642</v>
      </c>
      <c r="F7" s="5" t="s">
        <v>42</v>
      </c>
      <c r="G7" s="34">
        <f>SUMIFS('All ST Rms'!$I:$I,'All ST Rms'!$C:$C,Branchwise!C7)</f>
        <v>12.710610041031249</v>
      </c>
      <c r="H7" s="35">
        <f>COUNTIFS('All ST Rms'!$J:$J,"Above 40 Lacs",'All ST Rms'!$C:$C,Branchwise!C7)</f>
        <v>0</v>
      </c>
      <c r="I7" s="35">
        <f>COUNTIFS('All ST Rms'!$J:$J,"Between 25 - 40 Lacs",'All ST Rms'!$C:$C,Branchwise!C7)</f>
        <v>0</v>
      </c>
      <c r="J7" s="35">
        <f>COUNTIFS('All ST Rms'!$J:$J,"Between 15 - 25 Lacs",'All ST Rms'!$C:$C,Branchwise!C7)</f>
        <v>0</v>
      </c>
      <c r="K7" s="35">
        <f>COUNTIFS('All ST Rms'!$J:$J,"Less than 15 Lacs",'All ST Rms'!$C:$C,Branchwise!C7)</f>
        <v>5</v>
      </c>
      <c r="L7" s="35">
        <f t="shared" si="0"/>
        <v>5</v>
      </c>
    </row>
    <row r="8" spans="1:12" x14ac:dyDescent="0.35">
      <c r="A8" s="6" t="s">
        <v>689</v>
      </c>
      <c r="B8" s="5" t="s">
        <v>20</v>
      </c>
      <c r="C8" s="7">
        <v>50</v>
      </c>
      <c r="D8" s="5" t="s">
        <v>77</v>
      </c>
      <c r="E8" s="5">
        <v>37518</v>
      </c>
      <c r="F8" s="5" t="s">
        <v>52</v>
      </c>
      <c r="G8" s="34">
        <f>SUMIFS('All ST Rms'!$I:$I,'All ST Rms'!$C:$C,Branchwise!C8)</f>
        <v>15.914594154718751</v>
      </c>
      <c r="H8" s="35">
        <f>COUNTIFS('All ST Rms'!$J:$J,"Above 40 Lacs",'All ST Rms'!$C:$C,Branchwise!C8)</f>
        <v>0</v>
      </c>
      <c r="I8" s="35">
        <f>COUNTIFS('All ST Rms'!$J:$J,"Between 25 - 40 Lacs",'All ST Rms'!$C:$C,Branchwise!C8)</f>
        <v>0</v>
      </c>
      <c r="J8" s="35">
        <f>COUNTIFS('All ST Rms'!$J:$J,"Between 15 - 25 Lacs",'All ST Rms'!$C:$C,Branchwise!C8)</f>
        <v>0</v>
      </c>
      <c r="K8" s="35">
        <f>COUNTIFS('All ST Rms'!$J:$J,"Less than 15 Lacs",'All ST Rms'!$C:$C,Branchwise!C8)</f>
        <v>7</v>
      </c>
      <c r="L8" s="35">
        <f t="shared" si="0"/>
        <v>7</v>
      </c>
    </row>
    <row r="9" spans="1:12" x14ac:dyDescent="0.35">
      <c r="A9" s="6" t="s">
        <v>686</v>
      </c>
      <c r="B9" s="5" t="s">
        <v>5</v>
      </c>
      <c r="C9" s="7">
        <v>51</v>
      </c>
      <c r="D9" s="5" t="s">
        <v>496</v>
      </c>
      <c r="E9" s="5">
        <v>16123</v>
      </c>
      <c r="F9" s="5" t="s">
        <v>92</v>
      </c>
      <c r="G9" s="34">
        <f>SUMIFS('All ST Rms'!$I:$I,'All ST Rms'!$C:$C,Branchwise!C9)</f>
        <v>1.0867071165312501</v>
      </c>
      <c r="H9" s="35">
        <f>COUNTIFS('All ST Rms'!$J:$J,"Above 40 Lacs",'All ST Rms'!$C:$C,Branchwise!C9)</f>
        <v>0</v>
      </c>
      <c r="I9" s="35">
        <f>COUNTIFS('All ST Rms'!$J:$J,"Between 25 - 40 Lacs",'All ST Rms'!$C:$C,Branchwise!C9)</f>
        <v>0</v>
      </c>
      <c r="J9" s="35">
        <f>COUNTIFS('All ST Rms'!$J:$J,"Between 15 - 25 Lacs",'All ST Rms'!$C:$C,Branchwise!C9)</f>
        <v>0</v>
      </c>
      <c r="K9" s="35">
        <f>COUNTIFS('All ST Rms'!$J:$J,"Less than 15 Lacs",'All ST Rms'!$C:$C,Branchwise!C9)</f>
        <v>2</v>
      </c>
      <c r="L9" s="35">
        <f t="shared" si="0"/>
        <v>2</v>
      </c>
    </row>
    <row r="10" spans="1:12" x14ac:dyDescent="0.35">
      <c r="A10" s="6" t="s">
        <v>686</v>
      </c>
      <c r="B10" s="5" t="s">
        <v>5</v>
      </c>
      <c r="C10" s="7">
        <v>59</v>
      </c>
      <c r="D10" s="5" t="s">
        <v>8</v>
      </c>
      <c r="E10" s="5">
        <v>1390</v>
      </c>
      <c r="F10" s="5" t="s">
        <v>6</v>
      </c>
      <c r="G10" s="34">
        <f>SUMIFS('All ST Rms'!$I:$I,'All ST Rms'!$C:$C,Branchwise!C10)</f>
        <v>5.2681476796875</v>
      </c>
      <c r="H10" s="35">
        <f>COUNTIFS('All ST Rms'!$J:$J,"Above 40 Lacs",'All ST Rms'!$C:$C,Branchwise!C10)</f>
        <v>0</v>
      </c>
      <c r="I10" s="35">
        <f>COUNTIFS('All ST Rms'!$J:$J,"Between 25 - 40 Lacs",'All ST Rms'!$C:$C,Branchwise!C10)</f>
        <v>0</v>
      </c>
      <c r="J10" s="35">
        <f>COUNTIFS('All ST Rms'!$J:$J,"Between 15 - 25 Lacs",'All ST Rms'!$C:$C,Branchwise!C10)</f>
        <v>0</v>
      </c>
      <c r="K10" s="35">
        <f>COUNTIFS('All ST Rms'!$J:$J,"Less than 15 Lacs",'All ST Rms'!$C:$C,Branchwise!C10)</f>
        <v>5</v>
      </c>
      <c r="L10" s="35">
        <f t="shared" si="0"/>
        <v>5</v>
      </c>
    </row>
    <row r="11" spans="1:12" x14ac:dyDescent="0.35">
      <c r="A11" s="6" t="s">
        <v>687</v>
      </c>
      <c r="B11" s="5" t="s">
        <v>11</v>
      </c>
      <c r="C11" s="7">
        <v>69</v>
      </c>
      <c r="D11" s="5" t="s">
        <v>134</v>
      </c>
      <c r="E11" s="5">
        <v>36931</v>
      </c>
      <c r="F11" s="5" t="s">
        <v>12</v>
      </c>
      <c r="G11" s="34">
        <f>SUMIFS('All ST Rms'!$I:$I,'All ST Rms'!$C:$C,Branchwise!C11)</f>
        <v>7.0000623542812503</v>
      </c>
      <c r="H11" s="35">
        <f>COUNTIFS('All ST Rms'!$J:$J,"Above 40 Lacs",'All ST Rms'!$C:$C,Branchwise!C11)</f>
        <v>0</v>
      </c>
      <c r="I11" s="35">
        <f>COUNTIFS('All ST Rms'!$J:$J,"Between 25 - 40 Lacs",'All ST Rms'!$C:$C,Branchwise!C11)</f>
        <v>0</v>
      </c>
      <c r="J11" s="35">
        <f>COUNTIFS('All ST Rms'!$J:$J,"Between 15 - 25 Lacs",'All ST Rms'!$C:$C,Branchwise!C11)</f>
        <v>0</v>
      </c>
      <c r="K11" s="35">
        <f>COUNTIFS('All ST Rms'!$J:$J,"Less than 15 Lacs",'All ST Rms'!$C:$C,Branchwise!C11)</f>
        <v>5</v>
      </c>
      <c r="L11" s="35">
        <f t="shared" si="0"/>
        <v>5</v>
      </c>
    </row>
    <row r="12" spans="1:12" x14ac:dyDescent="0.35">
      <c r="A12" s="6" t="s">
        <v>686</v>
      </c>
      <c r="B12" s="5" t="s">
        <v>5</v>
      </c>
      <c r="C12" s="7">
        <v>76</v>
      </c>
      <c r="D12" s="5" t="s">
        <v>91</v>
      </c>
      <c r="E12" s="5">
        <v>16123</v>
      </c>
      <c r="F12" s="5" t="s">
        <v>92</v>
      </c>
      <c r="G12" s="34">
        <f>SUMIFS('All ST Rms'!$I:$I,'All ST Rms'!$C:$C,Branchwise!C12)</f>
        <v>16.09242022646875</v>
      </c>
      <c r="H12" s="35">
        <f>COUNTIFS('All ST Rms'!$J:$J,"Above 40 Lacs",'All ST Rms'!$C:$C,Branchwise!C12)</f>
        <v>0</v>
      </c>
      <c r="I12" s="35">
        <f>COUNTIFS('All ST Rms'!$J:$J,"Between 25 - 40 Lacs",'All ST Rms'!$C:$C,Branchwise!C12)</f>
        <v>0</v>
      </c>
      <c r="J12" s="35">
        <f>COUNTIFS('All ST Rms'!$J:$J,"Between 15 - 25 Lacs",'All ST Rms'!$C:$C,Branchwise!C12)</f>
        <v>0</v>
      </c>
      <c r="K12" s="35">
        <f>COUNTIFS('All ST Rms'!$J:$J,"Less than 15 Lacs",'All ST Rms'!$C:$C,Branchwise!C12)</f>
        <v>8</v>
      </c>
      <c r="L12" s="35">
        <f t="shared" si="0"/>
        <v>8</v>
      </c>
    </row>
    <row r="13" spans="1:12" x14ac:dyDescent="0.35">
      <c r="A13" s="6" t="s">
        <v>687</v>
      </c>
      <c r="B13" s="5" t="s">
        <v>11</v>
      </c>
      <c r="C13" s="7">
        <v>79</v>
      </c>
      <c r="D13" s="5" t="s">
        <v>75</v>
      </c>
      <c r="E13" s="5">
        <v>36931</v>
      </c>
      <c r="F13" s="5" t="s">
        <v>12</v>
      </c>
      <c r="G13" s="34">
        <f>SUMIFS('All ST Rms'!$I:$I,'All ST Rms'!$C:$C,Branchwise!C13)</f>
        <v>9.3576133538125017</v>
      </c>
      <c r="H13" s="35">
        <f>COUNTIFS('All ST Rms'!$J:$J,"Above 40 Lacs",'All ST Rms'!$C:$C,Branchwise!C13)</f>
        <v>0</v>
      </c>
      <c r="I13" s="35">
        <f>COUNTIFS('All ST Rms'!$J:$J,"Between 25 - 40 Lacs",'All ST Rms'!$C:$C,Branchwise!C13)</f>
        <v>0</v>
      </c>
      <c r="J13" s="35">
        <f>COUNTIFS('All ST Rms'!$J:$J,"Between 15 - 25 Lacs",'All ST Rms'!$C:$C,Branchwise!C13)</f>
        <v>0</v>
      </c>
      <c r="K13" s="35">
        <f>COUNTIFS('All ST Rms'!$J:$J,"Less than 15 Lacs",'All ST Rms'!$C:$C,Branchwise!C13)</f>
        <v>3</v>
      </c>
      <c r="L13" s="35">
        <f t="shared" si="0"/>
        <v>3</v>
      </c>
    </row>
    <row r="14" spans="1:12" x14ac:dyDescent="0.35">
      <c r="A14" s="6" t="s">
        <v>687</v>
      </c>
      <c r="B14" s="5" t="s">
        <v>11</v>
      </c>
      <c r="C14" s="7">
        <v>83</v>
      </c>
      <c r="D14" s="5" t="s">
        <v>362</v>
      </c>
      <c r="E14" s="5">
        <v>36931</v>
      </c>
      <c r="F14" s="5" t="s">
        <v>12</v>
      </c>
      <c r="G14" s="34">
        <f>SUMIFS('All ST Rms'!$I:$I,'All ST Rms'!$C:$C,Branchwise!C14)</f>
        <v>2.9957265710000001</v>
      </c>
      <c r="H14" s="35">
        <f>COUNTIFS('All ST Rms'!$J:$J,"Above 40 Lacs",'All ST Rms'!$C:$C,Branchwise!C14)</f>
        <v>0</v>
      </c>
      <c r="I14" s="35">
        <f>COUNTIFS('All ST Rms'!$J:$J,"Between 25 - 40 Lacs",'All ST Rms'!$C:$C,Branchwise!C14)</f>
        <v>0</v>
      </c>
      <c r="J14" s="35">
        <f>COUNTIFS('All ST Rms'!$J:$J,"Between 15 - 25 Lacs",'All ST Rms'!$C:$C,Branchwise!C14)</f>
        <v>0</v>
      </c>
      <c r="K14" s="35">
        <f>COUNTIFS('All ST Rms'!$J:$J,"Less than 15 Lacs",'All ST Rms'!$C:$C,Branchwise!C14)</f>
        <v>3</v>
      </c>
      <c r="L14" s="35">
        <f t="shared" si="0"/>
        <v>3</v>
      </c>
    </row>
    <row r="15" spans="1:12" x14ac:dyDescent="0.35">
      <c r="A15" s="6" t="s">
        <v>687</v>
      </c>
      <c r="B15" s="5" t="s">
        <v>11</v>
      </c>
      <c r="C15" s="7">
        <v>85</v>
      </c>
      <c r="D15" s="5" t="s">
        <v>23</v>
      </c>
      <c r="E15" s="5">
        <v>766</v>
      </c>
      <c r="F15" s="5" t="s">
        <v>24</v>
      </c>
      <c r="G15" s="34">
        <f>SUMIFS('All ST Rms'!$I:$I,'All ST Rms'!$C:$C,Branchwise!C15)</f>
        <v>15.419930302312501</v>
      </c>
      <c r="H15" s="35">
        <f>COUNTIFS('All ST Rms'!$J:$J,"Above 40 Lacs",'All ST Rms'!$C:$C,Branchwise!C15)</f>
        <v>0</v>
      </c>
      <c r="I15" s="35">
        <f>COUNTIFS('All ST Rms'!$J:$J,"Between 25 - 40 Lacs",'All ST Rms'!$C:$C,Branchwise!C15)</f>
        <v>0</v>
      </c>
      <c r="J15" s="35">
        <f>COUNTIFS('All ST Rms'!$J:$J,"Between 15 - 25 Lacs",'All ST Rms'!$C:$C,Branchwise!C15)</f>
        <v>0</v>
      </c>
      <c r="K15" s="35">
        <f>COUNTIFS('All ST Rms'!$J:$J,"Less than 15 Lacs",'All ST Rms'!$C:$C,Branchwise!C15)</f>
        <v>3</v>
      </c>
      <c r="L15" s="35">
        <f t="shared" si="0"/>
        <v>3</v>
      </c>
    </row>
    <row r="16" spans="1:12" x14ac:dyDescent="0.35">
      <c r="A16" s="6" t="s">
        <v>688</v>
      </c>
      <c r="B16" s="5" t="s">
        <v>15</v>
      </c>
      <c r="C16" s="7">
        <v>115</v>
      </c>
      <c r="D16" s="5" t="s">
        <v>397</v>
      </c>
      <c r="E16" s="5">
        <v>7053</v>
      </c>
      <c r="F16" s="5" t="s">
        <v>128</v>
      </c>
      <c r="G16" s="34">
        <f>SUMIFS('All ST Rms'!$I:$I,'All ST Rms'!$C:$C,Branchwise!C16)</f>
        <v>9.9641891556874995</v>
      </c>
      <c r="H16" s="35">
        <f>COUNTIFS('All ST Rms'!$J:$J,"Above 40 Lacs",'All ST Rms'!$C:$C,Branchwise!C16)</f>
        <v>0</v>
      </c>
      <c r="I16" s="35">
        <f>COUNTIFS('All ST Rms'!$J:$J,"Between 25 - 40 Lacs",'All ST Rms'!$C:$C,Branchwise!C16)</f>
        <v>0</v>
      </c>
      <c r="J16" s="35">
        <f>COUNTIFS('All ST Rms'!$J:$J,"Between 15 - 25 Lacs",'All ST Rms'!$C:$C,Branchwise!C16)</f>
        <v>0</v>
      </c>
      <c r="K16" s="35">
        <f>COUNTIFS('All ST Rms'!$J:$J,"Less than 15 Lacs",'All ST Rms'!$C:$C,Branchwise!C16)</f>
        <v>5</v>
      </c>
      <c r="L16" s="35">
        <f t="shared" si="0"/>
        <v>5</v>
      </c>
    </row>
    <row r="17" spans="1:12" x14ac:dyDescent="0.35">
      <c r="A17" s="6" t="s">
        <v>686</v>
      </c>
      <c r="B17" s="5" t="s">
        <v>5</v>
      </c>
      <c r="C17" s="7">
        <v>116</v>
      </c>
      <c r="D17" s="5" t="s">
        <v>272</v>
      </c>
      <c r="E17" s="5">
        <v>16123</v>
      </c>
      <c r="F17" s="5" t="s">
        <v>92</v>
      </c>
      <c r="G17" s="34">
        <f>SUMIFS('All ST Rms'!$I:$I,'All ST Rms'!$C:$C,Branchwise!C17)</f>
        <v>2.9537657569687505</v>
      </c>
      <c r="H17" s="35">
        <f>COUNTIFS('All ST Rms'!$J:$J,"Above 40 Lacs",'All ST Rms'!$C:$C,Branchwise!C17)</f>
        <v>0</v>
      </c>
      <c r="I17" s="35">
        <f>COUNTIFS('All ST Rms'!$J:$J,"Between 25 - 40 Lacs",'All ST Rms'!$C:$C,Branchwise!C17)</f>
        <v>0</v>
      </c>
      <c r="J17" s="35">
        <f>COUNTIFS('All ST Rms'!$J:$J,"Between 15 - 25 Lacs",'All ST Rms'!$C:$C,Branchwise!C17)</f>
        <v>0</v>
      </c>
      <c r="K17" s="35">
        <f>COUNTIFS('All ST Rms'!$J:$J,"Less than 15 Lacs",'All ST Rms'!$C:$C,Branchwise!C17)</f>
        <v>2</v>
      </c>
      <c r="L17" s="35">
        <f t="shared" si="0"/>
        <v>2</v>
      </c>
    </row>
    <row r="18" spans="1:12" x14ac:dyDescent="0.35">
      <c r="A18" s="6" t="s">
        <v>687</v>
      </c>
      <c r="B18" s="5" t="s">
        <v>11</v>
      </c>
      <c r="C18" s="7">
        <v>121</v>
      </c>
      <c r="D18" s="5" t="s">
        <v>524</v>
      </c>
      <c r="E18" s="5">
        <v>36931</v>
      </c>
      <c r="F18" s="5" t="s">
        <v>12</v>
      </c>
      <c r="G18" s="34">
        <f>SUMIFS('All ST Rms'!$I:$I,'All ST Rms'!$C:$C,Branchwise!C18)</f>
        <v>2.5005624330937497</v>
      </c>
      <c r="H18" s="35">
        <f>COUNTIFS('All ST Rms'!$J:$J,"Above 40 Lacs",'All ST Rms'!$C:$C,Branchwise!C18)</f>
        <v>0</v>
      </c>
      <c r="I18" s="35">
        <f>COUNTIFS('All ST Rms'!$J:$J,"Between 25 - 40 Lacs",'All ST Rms'!$C:$C,Branchwise!C18)</f>
        <v>0</v>
      </c>
      <c r="J18" s="35">
        <f>COUNTIFS('All ST Rms'!$J:$J,"Between 15 - 25 Lacs",'All ST Rms'!$C:$C,Branchwise!C18)</f>
        <v>0</v>
      </c>
      <c r="K18" s="35">
        <f>COUNTIFS('All ST Rms'!$J:$J,"Less than 15 Lacs",'All ST Rms'!$C:$C,Branchwise!C18)</f>
        <v>3</v>
      </c>
      <c r="L18" s="35">
        <f t="shared" si="0"/>
        <v>3</v>
      </c>
    </row>
    <row r="19" spans="1:12" x14ac:dyDescent="0.35">
      <c r="A19" s="6" t="s">
        <v>689</v>
      </c>
      <c r="B19" s="5" t="s">
        <v>20</v>
      </c>
      <c r="C19" s="7">
        <v>123</v>
      </c>
      <c r="D19" s="5" t="s">
        <v>30</v>
      </c>
      <c r="E19" s="5">
        <v>897</v>
      </c>
      <c r="F19" s="5" t="s">
        <v>31</v>
      </c>
      <c r="G19" s="34">
        <f>SUMIFS('All ST Rms'!$I:$I,'All ST Rms'!$C:$C,Branchwise!C19)</f>
        <v>30.473069689250003</v>
      </c>
      <c r="H19" s="35">
        <f>COUNTIFS('All ST Rms'!$J:$J,"Above 40 Lacs",'All ST Rms'!$C:$C,Branchwise!C19)</f>
        <v>0</v>
      </c>
      <c r="I19" s="35">
        <f>COUNTIFS('All ST Rms'!$J:$J,"Between 25 - 40 Lacs",'All ST Rms'!$C:$C,Branchwise!C19)</f>
        <v>0</v>
      </c>
      <c r="J19" s="35">
        <f>COUNTIFS('All ST Rms'!$J:$J,"Between 15 - 25 Lacs",'All ST Rms'!$C:$C,Branchwise!C19)</f>
        <v>1</v>
      </c>
      <c r="K19" s="35">
        <f>COUNTIFS('All ST Rms'!$J:$J,"Less than 15 Lacs",'All ST Rms'!$C:$C,Branchwise!C19)</f>
        <v>7</v>
      </c>
      <c r="L19" s="35">
        <f t="shared" si="0"/>
        <v>8</v>
      </c>
    </row>
    <row r="20" spans="1:12" x14ac:dyDescent="0.35">
      <c r="A20" s="6" t="s">
        <v>688</v>
      </c>
      <c r="B20" s="5" t="s">
        <v>15</v>
      </c>
      <c r="C20" s="7">
        <v>134</v>
      </c>
      <c r="D20" s="5" t="s">
        <v>14</v>
      </c>
      <c r="E20" s="5">
        <v>942</v>
      </c>
      <c r="F20" s="5" t="s">
        <v>16</v>
      </c>
      <c r="G20" s="34">
        <f>SUMIFS('All ST Rms'!$I:$I,'All ST Rms'!$C:$C,Branchwise!C20)</f>
        <v>17.231959399500003</v>
      </c>
      <c r="H20" s="35">
        <f>COUNTIFS('All ST Rms'!$J:$J,"Above 40 Lacs",'All ST Rms'!$C:$C,Branchwise!C20)</f>
        <v>0</v>
      </c>
      <c r="I20" s="35">
        <f>COUNTIFS('All ST Rms'!$J:$J,"Between 25 - 40 Lacs",'All ST Rms'!$C:$C,Branchwise!C20)</f>
        <v>0</v>
      </c>
      <c r="J20" s="35">
        <f>COUNTIFS('All ST Rms'!$J:$J,"Between 15 - 25 Lacs",'All ST Rms'!$C:$C,Branchwise!C20)</f>
        <v>0</v>
      </c>
      <c r="K20" s="35">
        <f>COUNTIFS('All ST Rms'!$J:$J,"Less than 15 Lacs",'All ST Rms'!$C:$C,Branchwise!C20)</f>
        <v>12</v>
      </c>
      <c r="L20" s="35">
        <f t="shared" si="0"/>
        <v>12</v>
      </c>
    </row>
    <row r="21" spans="1:12" x14ac:dyDescent="0.35">
      <c r="A21" s="6" t="s">
        <v>687</v>
      </c>
      <c r="B21" s="5" t="s">
        <v>11</v>
      </c>
      <c r="C21" s="7">
        <v>136</v>
      </c>
      <c r="D21" s="5" t="s">
        <v>10</v>
      </c>
      <c r="E21" s="5">
        <v>36931</v>
      </c>
      <c r="F21" s="5" t="s">
        <v>12</v>
      </c>
      <c r="G21" s="34">
        <f>SUMIFS('All ST Rms'!$I:$I,'All ST Rms'!$C:$C,Branchwise!C21)</f>
        <v>3.5268818355624996</v>
      </c>
      <c r="H21" s="35">
        <f>COUNTIFS('All ST Rms'!$J:$J,"Above 40 Lacs",'All ST Rms'!$C:$C,Branchwise!C21)</f>
        <v>0</v>
      </c>
      <c r="I21" s="35">
        <f>COUNTIFS('All ST Rms'!$J:$J,"Between 25 - 40 Lacs",'All ST Rms'!$C:$C,Branchwise!C21)</f>
        <v>0</v>
      </c>
      <c r="J21" s="35">
        <f>COUNTIFS('All ST Rms'!$J:$J,"Between 15 - 25 Lacs",'All ST Rms'!$C:$C,Branchwise!C21)</f>
        <v>0</v>
      </c>
      <c r="K21" s="35">
        <f>COUNTIFS('All ST Rms'!$J:$J,"Less than 15 Lacs",'All ST Rms'!$C:$C,Branchwise!C21)</f>
        <v>3</v>
      </c>
      <c r="L21" s="35">
        <f t="shared" si="0"/>
        <v>3</v>
      </c>
    </row>
    <row r="22" spans="1:12" x14ac:dyDescent="0.35">
      <c r="A22" s="6" t="s">
        <v>687</v>
      </c>
      <c r="B22" s="5" t="s">
        <v>11</v>
      </c>
      <c r="C22" s="7">
        <v>140</v>
      </c>
      <c r="D22" s="5" t="s">
        <v>156</v>
      </c>
      <c r="E22" s="5">
        <v>766</v>
      </c>
      <c r="F22" s="5" t="s">
        <v>24</v>
      </c>
      <c r="G22" s="34">
        <f>SUMIFS('All ST Rms'!$I:$I,'All ST Rms'!$C:$C,Branchwise!C22)</f>
        <v>2.5833127834375005</v>
      </c>
      <c r="H22" s="35">
        <f>COUNTIFS('All ST Rms'!$J:$J,"Above 40 Lacs",'All ST Rms'!$C:$C,Branchwise!C22)</f>
        <v>0</v>
      </c>
      <c r="I22" s="35">
        <f>COUNTIFS('All ST Rms'!$J:$J,"Between 25 - 40 Lacs",'All ST Rms'!$C:$C,Branchwise!C22)</f>
        <v>0</v>
      </c>
      <c r="J22" s="35">
        <f>COUNTIFS('All ST Rms'!$J:$J,"Between 15 - 25 Lacs",'All ST Rms'!$C:$C,Branchwise!C22)</f>
        <v>0</v>
      </c>
      <c r="K22" s="35">
        <f>COUNTIFS('All ST Rms'!$J:$J,"Less than 15 Lacs",'All ST Rms'!$C:$C,Branchwise!C22)</f>
        <v>2</v>
      </c>
      <c r="L22" s="35">
        <f t="shared" si="0"/>
        <v>2</v>
      </c>
    </row>
    <row r="23" spans="1:12" x14ac:dyDescent="0.35">
      <c r="A23" s="6" t="s">
        <v>687</v>
      </c>
      <c r="B23" s="5" t="s">
        <v>11</v>
      </c>
      <c r="C23" s="7">
        <v>153</v>
      </c>
      <c r="D23" s="5" t="s">
        <v>372</v>
      </c>
      <c r="E23" s="5">
        <v>36931</v>
      </c>
      <c r="F23" s="5" t="s">
        <v>12</v>
      </c>
      <c r="G23" s="34">
        <f>SUMIFS('All ST Rms'!$I:$I,'All ST Rms'!$C:$C,Branchwise!C23)</f>
        <v>3.544650483374999</v>
      </c>
      <c r="H23" s="35">
        <f>COUNTIFS('All ST Rms'!$J:$J,"Above 40 Lacs",'All ST Rms'!$C:$C,Branchwise!C23)</f>
        <v>0</v>
      </c>
      <c r="I23" s="35">
        <f>COUNTIFS('All ST Rms'!$J:$J,"Between 25 - 40 Lacs",'All ST Rms'!$C:$C,Branchwise!C23)</f>
        <v>0</v>
      </c>
      <c r="J23" s="35">
        <f>COUNTIFS('All ST Rms'!$J:$J,"Between 15 - 25 Lacs",'All ST Rms'!$C:$C,Branchwise!C23)</f>
        <v>0</v>
      </c>
      <c r="K23" s="35">
        <f>COUNTIFS('All ST Rms'!$J:$J,"Less than 15 Lacs",'All ST Rms'!$C:$C,Branchwise!C23)</f>
        <v>4</v>
      </c>
      <c r="L23" s="35">
        <f t="shared" si="0"/>
        <v>4</v>
      </c>
    </row>
    <row r="24" spans="1:12" x14ac:dyDescent="0.35">
      <c r="A24" s="6" t="s">
        <v>689</v>
      </c>
      <c r="B24" s="5" t="s">
        <v>20</v>
      </c>
      <c r="C24" s="7">
        <v>168</v>
      </c>
      <c r="D24" s="5" t="s">
        <v>268</v>
      </c>
      <c r="E24" s="5">
        <v>37518</v>
      </c>
      <c r="F24" s="5" t="s">
        <v>52</v>
      </c>
      <c r="G24" s="34">
        <f>SUMIFS('All ST Rms'!$I:$I,'All ST Rms'!$C:$C,Branchwise!C24)</f>
        <v>1.3195879906249997</v>
      </c>
      <c r="H24" s="35">
        <f>COUNTIFS('All ST Rms'!$J:$J,"Above 40 Lacs",'All ST Rms'!$C:$C,Branchwise!C24)</f>
        <v>0</v>
      </c>
      <c r="I24" s="35">
        <f>COUNTIFS('All ST Rms'!$J:$J,"Between 25 - 40 Lacs",'All ST Rms'!$C:$C,Branchwise!C24)</f>
        <v>0</v>
      </c>
      <c r="J24" s="35">
        <f>COUNTIFS('All ST Rms'!$J:$J,"Between 15 - 25 Lacs",'All ST Rms'!$C:$C,Branchwise!C24)</f>
        <v>0</v>
      </c>
      <c r="K24" s="35">
        <f>COUNTIFS('All ST Rms'!$J:$J,"Less than 15 Lacs",'All ST Rms'!$C:$C,Branchwise!C24)</f>
        <v>2</v>
      </c>
      <c r="L24" s="35">
        <f t="shared" si="0"/>
        <v>2</v>
      </c>
    </row>
    <row r="25" spans="1:12" x14ac:dyDescent="0.35">
      <c r="A25" s="6" t="s">
        <v>686</v>
      </c>
      <c r="B25" s="5" t="s">
        <v>5</v>
      </c>
      <c r="C25" s="7">
        <v>176</v>
      </c>
      <c r="D25" s="5" t="s">
        <v>338</v>
      </c>
      <c r="E25" s="5">
        <v>1390</v>
      </c>
      <c r="F25" s="5" t="s">
        <v>6</v>
      </c>
      <c r="G25" s="34">
        <f>SUMIFS('All ST Rms'!$I:$I,'All ST Rms'!$C:$C,Branchwise!C25)</f>
        <v>5.0114220295624996</v>
      </c>
      <c r="H25" s="35">
        <f>COUNTIFS('All ST Rms'!$J:$J,"Above 40 Lacs",'All ST Rms'!$C:$C,Branchwise!C25)</f>
        <v>0</v>
      </c>
      <c r="I25" s="35">
        <f>COUNTIFS('All ST Rms'!$J:$J,"Between 25 - 40 Lacs",'All ST Rms'!$C:$C,Branchwise!C25)</f>
        <v>0</v>
      </c>
      <c r="J25" s="35">
        <f>COUNTIFS('All ST Rms'!$J:$J,"Between 15 - 25 Lacs",'All ST Rms'!$C:$C,Branchwise!C25)</f>
        <v>0</v>
      </c>
      <c r="K25" s="35">
        <f>COUNTIFS('All ST Rms'!$J:$J,"Less than 15 Lacs",'All ST Rms'!$C:$C,Branchwise!C25)</f>
        <v>3</v>
      </c>
      <c r="L25" s="35">
        <f t="shared" si="0"/>
        <v>3</v>
      </c>
    </row>
    <row r="26" spans="1:12" x14ac:dyDescent="0.35">
      <c r="A26" s="6" t="s">
        <v>687</v>
      </c>
      <c r="B26" s="5" t="s">
        <v>11</v>
      </c>
      <c r="C26" s="7">
        <v>179</v>
      </c>
      <c r="D26" s="5" t="s">
        <v>485</v>
      </c>
      <c r="E26" s="5">
        <v>766</v>
      </c>
      <c r="F26" s="5" t="s">
        <v>24</v>
      </c>
      <c r="G26" s="34">
        <f>SUMIFS('All ST Rms'!$I:$I,'All ST Rms'!$C:$C,Branchwise!C26)</f>
        <v>2.5644474544687501</v>
      </c>
      <c r="H26" s="35">
        <f>COUNTIFS('All ST Rms'!$J:$J,"Above 40 Lacs",'All ST Rms'!$C:$C,Branchwise!C26)</f>
        <v>0</v>
      </c>
      <c r="I26" s="35">
        <f>COUNTIFS('All ST Rms'!$J:$J,"Between 25 - 40 Lacs",'All ST Rms'!$C:$C,Branchwise!C26)</f>
        <v>0</v>
      </c>
      <c r="J26" s="35">
        <f>COUNTIFS('All ST Rms'!$J:$J,"Between 15 - 25 Lacs",'All ST Rms'!$C:$C,Branchwise!C26)</f>
        <v>0</v>
      </c>
      <c r="K26" s="35">
        <f>COUNTIFS('All ST Rms'!$J:$J,"Less than 15 Lacs",'All ST Rms'!$C:$C,Branchwise!C26)</f>
        <v>2</v>
      </c>
      <c r="L26" s="35">
        <f t="shared" si="0"/>
        <v>2</v>
      </c>
    </row>
    <row r="27" spans="1:12" x14ac:dyDescent="0.35">
      <c r="A27" s="6" t="s">
        <v>688</v>
      </c>
      <c r="B27" s="5" t="s">
        <v>15</v>
      </c>
      <c r="C27" s="7">
        <v>308</v>
      </c>
      <c r="D27" s="5" t="s">
        <v>217</v>
      </c>
      <c r="E27" s="5">
        <v>8987</v>
      </c>
      <c r="F27" s="5" t="s">
        <v>163</v>
      </c>
      <c r="G27" s="34">
        <f>SUMIFS('All ST Rms'!$I:$I,'All ST Rms'!$C:$C,Branchwise!C27)</f>
        <v>10.22792953459375</v>
      </c>
      <c r="H27" s="35">
        <f>COUNTIFS('All ST Rms'!$J:$J,"Above 40 Lacs",'All ST Rms'!$C:$C,Branchwise!C27)</f>
        <v>0</v>
      </c>
      <c r="I27" s="35">
        <f>COUNTIFS('All ST Rms'!$J:$J,"Between 25 - 40 Lacs",'All ST Rms'!$C:$C,Branchwise!C27)</f>
        <v>0</v>
      </c>
      <c r="J27" s="35">
        <f>COUNTIFS('All ST Rms'!$J:$J,"Between 15 - 25 Lacs",'All ST Rms'!$C:$C,Branchwise!C27)</f>
        <v>0</v>
      </c>
      <c r="K27" s="35">
        <f>COUNTIFS('All ST Rms'!$J:$J,"Less than 15 Lacs",'All ST Rms'!$C:$C,Branchwise!C27)</f>
        <v>4</v>
      </c>
      <c r="L27" s="35">
        <f t="shared" si="0"/>
        <v>4</v>
      </c>
    </row>
    <row r="28" spans="1:12" x14ac:dyDescent="0.35">
      <c r="A28" s="6" t="s">
        <v>689</v>
      </c>
      <c r="B28" s="5" t="s">
        <v>20</v>
      </c>
      <c r="C28" s="7">
        <v>338</v>
      </c>
      <c r="D28" s="5" t="s">
        <v>19</v>
      </c>
      <c r="E28" s="5">
        <v>1192</v>
      </c>
      <c r="F28" s="5" t="s">
        <v>21</v>
      </c>
      <c r="G28" s="34">
        <f>SUMIFS('All ST Rms'!$I:$I,'All ST Rms'!$C:$C,Branchwise!C28)</f>
        <v>11.964548310281248</v>
      </c>
      <c r="H28" s="35">
        <f>COUNTIFS('All ST Rms'!$J:$J,"Above 40 Lacs",'All ST Rms'!$C:$C,Branchwise!C28)</f>
        <v>0</v>
      </c>
      <c r="I28" s="35">
        <f>COUNTIFS('All ST Rms'!$J:$J,"Between 25 - 40 Lacs",'All ST Rms'!$C:$C,Branchwise!C28)</f>
        <v>0</v>
      </c>
      <c r="J28" s="35">
        <f>COUNTIFS('All ST Rms'!$J:$J,"Between 15 - 25 Lacs",'All ST Rms'!$C:$C,Branchwise!C28)</f>
        <v>0</v>
      </c>
      <c r="K28" s="35">
        <f>COUNTIFS('All ST Rms'!$J:$J,"Less than 15 Lacs",'All ST Rms'!$C:$C,Branchwise!C28)</f>
        <v>5</v>
      </c>
      <c r="L28" s="35">
        <f t="shared" si="0"/>
        <v>5</v>
      </c>
    </row>
    <row r="29" spans="1:12" x14ac:dyDescent="0.35">
      <c r="A29" s="6" t="s">
        <v>686</v>
      </c>
      <c r="B29" s="5" t="s">
        <v>5</v>
      </c>
      <c r="C29" s="7">
        <v>476</v>
      </c>
      <c r="D29" s="5" t="s">
        <v>113</v>
      </c>
      <c r="E29" s="5">
        <v>995</v>
      </c>
      <c r="F29" s="5" t="s">
        <v>97</v>
      </c>
      <c r="G29" s="34">
        <f>SUMIFS('All ST Rms'!$I:$I,'All ST Rms'!$C:$C,Branchwise!C29)</f>
        <v>3.59318911478125</v>
      </c>
      <c r="H29" s="35">
        <f>COUNTIFS('All ST Rms'!$J:$J,"Above 40 Lacs",'All ST Rms'!$C:$C,Branchwise!C29)</f>
        <v>0</v>
      </c>
      <c r="I29" s="35">
        <f>COUNTIFS('All ST Rms'!$J:$J,"Between 25 - 40 Lacs",'All ST Rms'!$C:$C,Branchwise!C29)</f>
        <v>0</v>
      </c>
      <c r="J29" s="35">
        <f>COUNTIFS('All ST Rms'!$J:$J,"Between 15 - 25 Lacs",'All ST Rms'!$C:$C,Branchwise!C29)</f>
        <v>0</v>
      </c>
      <c r="K29" s="35">
        <f>COUNTIFS('All ST Rms'!$J:$J,"Less than 15 Lacs",'All ST Rms'!$C:$C,Branchwise!C29)</f>
        <v>5</v>
      </c>
      <c r="L29" s="35">
        <f t="shared" si="0"/>
        <v>5</v>
      </c>
    </row>
    <row r="30" spans="1:12" x14ac:dyDescent="0.35">
      <c r="A30" s="6" t="s">
        <v>688</v>
      </c>
      <c r="B30" s="5" t="s">
        <v>15</v>
      </c>
      <c r="C30" s="7">
        <v>487</v>
      </c>
      <c r="D30" s="5" t="s">
        <v>196</v>
      </c>
      <c r="E30" s="5">
        <v>8841</v>
      </c>
      <c r="F30" s="5" t="s">
        <v>64</v>
      </c>
      <c r="G30" s="34">
        <f>SUMIFS('All ST Rms'!$I:$I,'All ST Rms'!$C:$C,Branchwise!C30)</f>
        <v>35.015000238375002</v>
      </c>
      <c r="H30" s="35">
        <f>COUNTIFS('All ST Rms'!$J:$J,"Above 40 Lacs",'All ST Rms'!$C:$C,Branchwise!C30)</f>
        <v>0</v>
      </c>
      <c r="I30" s="35">
        <f>COUNTIFS('All ST Rms'!$J:$J,"Between 25 - 40 Lacs",'All ST Rms'!$C:$C,Branchwise!C30)</f>
        <v>1</v>
      </c>
      <c r="J30" s="35">
        <f>COUNTIFS('All ST Rms'!$J:$J,"Between 15 - 25 Lacs",'All ST Rms'!$C:$C,Branchwise!C30)</f>
        <v>0</v>
      </c>
      <c r="K30" s="35">
        <f>COUNTIFS('All ST Rms'!$J:$J,"Less than 15 Lacs",'All ST Rms'!$C:$C,Branchwise!C30)</f>
        <v>3</v>
      </c>
      <c r="L30" s="35">
        <f t="shared" si="0"/>
        <v>4</v>
      </c>
    </row>
    <row r="31" spans="1:12" x14ac:dyDescent="0.35">
      <c r="A31" s="6" t="s">
        <v>686</v>
      </c>
      <c r="B31" s="5" t="s">
        <v>5</v>
      </c>
      <c r="C31" s="7">
        <v>488</v>
      </c>
      <c r="D31" s="5" t="s">
        <v>352</v>
      </c>
      <c r="E31" s="5">
        <v>1390</v>
      </c>
      <c r="F31" s="5" t="s">
        <v>6</v>
      </c>
      <c r="G31" s="34">
        <f>SUMIFS('All ST Rms'!$I:$I,'All ST Rms'!$C:$C,Branchwise!C31)</f>
        <v>14.077585276000002</v>
      </c>
      <c r="H31" s="35">
        <f>COUNTIFS('All ST Rms'!$J:$J,"Above 40 Lacs",'All ST Rms'!$C:$C,Branchwise!C31)</f>
        <v>0</v>
      </c>
      <c r="I31" s="35">
        <f>COUNTIFS('All ST Rms'!$J:$J,"Between 25 - 40 Lacs",'All ST Rms'!$C:$C,Branchwise!C31)</f>
        <v>0</v>
      </c>
      <c r="J31" s="35">
        <f>COUNTIFS('All ST Rms'!$J:$J,"Between 15 - 25 Lacs",'All ST Rms'!$C:$C,Branchwise!C31)</f>
        <v>0</v>
      </c>
      <c r="K31" s="35">
        <f>COUNTIFS('All ST Rms'!$J:$J,"Less than 15 Lacs",'All ST Rms'!$C:$C,Branchwise!C31)</f>
        <v>6</v>
      </c>
      <c r="L31" s="35">
        <f t="shared" si="0"/>
        <v>6</v>
      </c>
    </row>
    <row r="32" spans="1:12" x14ac:dyDescent="0.35">
      <c r="A32" s="6" t="s">
        <v>688</v>
      </c>
      <c r="B32" s="5" t="s">
        <v>15</v>
      </c>
      <c r="C32" s="7">
        <v>490</v>
      </c>
      <c r="D32" s="5" t="s">
        <v>248</v>
      </c>
      <c r="E32" s="5">
        <v>8987</v>
      </c>
      <c r="F32" s="5" t="s">
        <v>163</v>
      </c>
      <c r="G32" s="34">
        <f>SUMIFS('All ST Rms'!$I:$I,'All ST Rms'!$C:$C,Branchwise!C32)</f>
        <v>7.6669321068750014</v>
      </c>
      <c r="H32" s="35">
        <f>COUNTIFS('All ST Rms'!$J:$J,"Above 40 Lacs",'All ST Rms'!$C:$C,Branchwise!C32)</f>
        <v>0</v>
      </c>
      <c r="I32" s="35">
        <f>COUNTIFS('All ST Rms'!$J:$J,"Between 25 - 40 Lacs",'All ST Rms'!$C:$C,Branchwise!C32)</f>
        <v>0</v>
      </c>
      <c r="J32" s="35">
        <f>COUNTIFS('All ST Rms'!$J:$J,"Between 15 - 25 Lacs",'All ST Rms'!$C:$C,Branchwise!C32)</f>
        <v>0</v>
      </c>
      <c r="K32" s="35">
        <f>COUNTIFS('All ST Rms'!$J:$J,"Less than 15 Lacs",'All ST Rms'!$C:$C,Branchwise!C32)</f>
        <v>3</v>
      </c>
      <c r="L32" s="35">
        <f t="shared" si="0"/>
        <v>3</v>
      </c>
    </row>
    <row r="33" spans="1:12" x14ac:dyDescent="0.35">
      <c r="A33" s="6" t="s">
        <v>688</v>
      </c>
      <c r="B33" s="5" t="s">
        <v>15</v>
      </c>
      <c r="C33" s="7">
        <v>493</v>
      </c>
      <c r="D33" s="5" t="s">
        <v>63</v>
      </c>
      <c r="E33" s="5">
        <v>8841</v>
      </c>
      <c r="F33" s="5" t="s">
        <v>64</v>
      </c>
      <c r="G33" s="34">
        <f>SUMIFS('All ST Rms'!$I:$I,'All ST Rms'!$C:$C,Branchwise!C33)</f>
        <v>2.9147471144687498</v>
      </c>
      <c r="H33" s="35">
        <f>COUNTIFS('All ST Rms'!$J:$J,"Above 40 Lacs",'All ST Rms'!$C:$C,Branchwise!C33)</f>
        <v>0</v>
      </c>
      <c r="I33" s="35">
        <f>COUNTIFS('All ST Rms'!$J:$J,"Between 25 - 40 Lacs",'All ST Rms'!$C:$C,Branchwise!C33)</f>
        <v>0</v>
      </c>
      <c r="J33" s="35">
        <f>COUNTIFS('All ST Rms'!$J:$J,"Between 15 - 25 Lacs",'All ST Rms'!$C:$C,Branchwise!C33)</f>
        <v>0</v>
      </c>
      <c r="K33" s="35">
        <f>COUNTIFS('All ST Rms'!$J:$J,"Less than 15 Lacs",'All ST Rms'!$C:$C,Branchwise!C33)</f>
        <v>3</v>
      </c>
      <c r="L33" s="35">
        <f t="shared" si="0"/>
        <v>3</v>
      </c>
    </row>
    <row r="34" spans="1:12" x14ac:dyDescent="0.35">
      <c r="A34" s="6" t="s">
        <v>687</v>
      </c>
      <c r="B34" s="5" t="s">
        <v>11</v>
      </c>
      <c r="C34" s="7">
        <v>494</v>
      </c>
      <c r="D34" s="5" t="s">
        <v>73</v>
      </c>
      <c r="E34" s="5">
        <v>766</v>
      </c>
      <c r="F34" s="5" t="s">
        <v>24</v>
      </c>
      <c r="G34" s="34">
        <f>SUMIFS('All ST Rms'!$I:$I,'All ST Rms'!$C:$C,Branchwise!C34)</f>
        <v>13.023541047968758</v>
      </c>
      <c r="H34" s="35">
        <f>COUNTIFS('All ST Rms'!$J:$J,"Above 40 Lacs",'All ST Rms'!$C:$C,Branchwise!C34)</f>
        <v>0</v>
      </c>
      <c r="I34" s="35">
        <f>COUNTIFS('All ST Rms'!$J:$J,"Between 25 - 40 Lacs",'All ST Rms'!$C:$C,Branchwise!C34)</f>
        <v>0</v>
      </c>
      <c r="J34" s="35">
        <f>COUNTIFS('All ST Rms'!$J:$J,"Between 15 - 25 Lacs",'All ST Rms'!$C:$C,Branchwise!C34)</f>
        <v>0</v>
      </c>
      <c r="K34" s="35">
        <f>COUNTIFS('All ST Rms'!$J:$J,"Less than 15 Lacs",'All ST Rms'!$C:$C,Branchwise!C34)</f>
        <v>2</v>
      </c>
      <c r="L34" s="35">
        <f t="shared" si="0"/>
        <v>2</v>
      </c>
    </row>
    <row r="35" spans="1:12" x14ac:dyDescent="0.35">
      <c r="A35" s="6" t="s">
        <v>687</v>
      </c>
      <c r="B35" s="5" t="s">
        <v>11</v>
      </c>
      <c r="C35" s="7">
        <v>495</v>
      </c>
      <c r="D35" s="5" t="s">
        <v>299</v>
      </c>
      <c r="E35" s="5">
        <v>766</v>
      </c>
      <c r="F35" s="5" t="s">
        <v>24</v>
      </c>
      <c r="G35" s="34">
        <f>SUMIFS('All ST Rms'!$I:$I,'All ST Rms'!$C:$C,Branchwise!C35)</f>
        <v>5.3236633661562518</v>
      </c>
      <c r="H35" s="35">
        <f>COUNTIFS('All ST Rms'!$J:$J,"Above 40 Lacs",'All ST Rms'!$C:$C,Branchwise!C35)</f>
        <v>0</v>
      </c>
      <c r="I35" s="35">
        <f>COUNTIFS('All ST Rms'!$J:$J,"Between 25 - 40 Lacs",'All ST Rms'!$C:$C,Branchwise!C35)</f>
        <v>0</v>
      </c>
      <c r="J35" s="35">
        <f>COUNTIFS('All ST Rms'!$J:$J,"Between 15 - 25 Lacs",'All ST Rms'!$C:$C,Branchwise!C35)</f>
        <v>0</v>
      </c>
      <c r="K35" s="35">
        <f>COUNTIFS('All ST Rms'!$J:$J,"Less than 15 Lacs",'All ST Rms'!$C:$C,Branchwise!C35)</f>
        <v>2</v>
      </c>
      <c r="L35" s="35">
        <f t="shared" si="0"/>
        <v>2</v>
      </c>
    </row>
    <row r="36" spans="1:12" x14ac:dyDescent="0.35">
      <c r="A36" s="6" t="s">
        <v>686</v>
      </c>
      <c r="B36" s="5" t="s">
        <v>5</v>
      </c>
      <c r="C36" s="7">
        <v>498</v>
      </c>
      <c r="D36" s="5" t="s">
        <v>69</v>
      </c>
      <c r="E36" s="5">
        <v>7642</v>
      </c>
      <c r="F36" s="5" t="s">
        <v>42</v>
      </c>
      <c r="G36" s="34">
        <f>SUMIFS('All ST Rms'!$I:$I,'All ST Rms'!$C:$C,Branchwise!C36)</f>
        <v>15.862856474718754</v>
      </c>
      <c r="H36" s="35">
        <f>COUNTIFS('All ST Rms'!$J:$J,"Above 40 Lacs",'All ST Rms'!$C:$C,Branchwise!C36)</f>
        <v>0</v>
      </c>
      <c r="I36" s="35">
        <f>COUNTIFS('All ST Rms'!$J:$J,"Between 25 - 40 Lacs",'All ST Rms'!$C:$C,Branchwise!C36)</f>
        <v>0</v>
      </c>
      <c r="J36" s="35">
        <f>COUNTIFS('All ST Rms'!$J:$J,"Between 15 - 25 Lacs",'All ST Rms'!$C:$C,Branchwise!C36)</f>
        <v>0</v>
      </c>
      <c r="K36" s="35">
        <f>COUNTIFS('All ST Rms'!$J:$J,"Less than 15 Lacs",'All ST Rms'!$C:$C,Branchwise!C36)</f>
        <v>4</v>
      </c>
      <c r="L36" s="35">
        <f t="shared" si="0"/>
        <v>4</v>
      </c>
    </row>
    <row r="37" spans="1:12" x14ac:dyDescent="0.35">
      <c r="A37" s="6" t="s">
        <v>686</v>
      </c>
      <c r="B37" s="5" t="s">
        <v>5</v>
      </c>
      <c r="C37" s="7">
        <v>499</v>
      </c>
      <c r="D37" s="5" t="s">
        <v>41</v>
      </c>
      <c r="E37" s="5">
        <v>7642</v>
      </c>
      <c r="F37" s="5" t="s">
        <v>42</v>
      </c>
      <c r="G37" s="34">
        <f>SUMIFS('All ST Rms'!$I:$I,'All ST Rms'!$C:$C,Branchwise!C37)</f>
        <v>5.6952639536562497</v>
      </c>
      <c r="H37" s="35">
        <f>COUNTIFS('All ST Rms'!$J:$J,"Above 40 Lacs",'All ST Rms'!$C:$C,Branchwise!C37)</f>
        <v>0</v>
      </c>
      <c r="I37" s="35">
        <f>COUNTIFS('All ST Rms'!$J:$J,"Between 25 - 40 Lacs",'All ST Rms'!$C:$C,Branchwise!C37)</f>
        <v>0</v>
      </c>
      <c r="J37" s="35">
        <f>COUNTIFS('All ST Rms'!$J:$J,"Between 15 - 25 Lacs",'All ST Rms'!$C:$C,Branchwise!C37)</f>
        <v>0</v>
      </c>
      <c r="K37" s="35">
        <f>COUNTIFS('All ST Rms'!$J:$J,"Less than 15 Lacs",'All ST Rms'!$C:$C,Branchwise!C37)</f>
        <v>4</v>
      </c>
      <c r="L37" s="35">
        <f t="shared" si="0"/>
        <v>4</v>
      </c>
    </row>
    <row r="38" spans="1:12" x14ac:dyDescent="0.35">
      <c r="A38" s="6" t="s">
        <v>687</v>
      </c>
      <c r="B38" s="5" t="s">
        <v>11</v>
      </c>
      <c r="C38" s="7">
        <v>500</v>
      </c>
      <c r="D38" s="5" t="s">
        <v>26</v>
      </c>
      <c r="E38" s="5">
        <v>36931</v>
      </c>
      <c r="F38" s="5" t="s">
        <v>12</v>
      </c>
      <c r="G38" s="34">
        <f>SUMIFS('All ST Rms'!$I:$I,'All ST Rms'!$C:$C,Branchwise!C38)</f>
        <v>5.5171429937500003</v>
      </c>
      <c r="H38" s="35">
        <f>COUNTIFS('All ST Rms'!$J:$J,"Above 40 Lacs",'All ST Rms'!$C:$C,Branchwise!C38)</f>
        <v>0</v>
      </c>
      <c r="I38" s="35">
        <f>COUNTIFS('All ST Rms'!$J:$J,"Between 25 - 40 Lacs",'All ST Rms'!$C:$C,Branchwise!C38)</f>
        <v>0</v>
      </c>
      <c r="J38" s="35">
        <f>COUNTIFS('All ST Rms'!$J:$J,"Between 15 - 25 Lacs",'All ST Rms'!$C:$C,Branchwise!C38)</f>
        <v>0</v>
      </c>
      <c r="K38" s="35">
        <f>COUNTIFS('All ST Rms'!$J:$J,"Less than 15 Lacs",'All ST Rms'!$C:$C,Branchwise!C38)</f>
        <v>3</v>
      </c>
      <c r="L38" s="35">
        <f t="shared" si="0"/>
        <v>3</v>
      </c>
    </row>
    <row r="39" spans="1:12" x14ac:dyDescent="0.35">
      <c r="A39" s="6" t="s">
        <v>686</v>
      </c>
      <c r="B39" s="5" t="s">
        <v>5</v>
      </c>
      <c r="C39" s="7">
        <v>507</v>
      </c>
      <c r="D39" s="5" t="s">
        <v>266</v>
      </c>
      <c r="E39" s="5">
        <v>1390</v>
      </c>
      <c r="F39" s="5" t="s">
        <v>6</v>
      </c>
      <c r="G39" s="34">
        <f>SUMIFS('All ST Rms'!$I:$I,'All ST Rms'!$C:$C,Branchwise!C39)</f>
        <v>14.877777100749997</v>
      </c>
      <c r="H39" s="35">
        <f>COUNTIFS('All ST Rms'!$J:$J,"Above 40 Lacs",'All ST Rms'!$C:$C,Branchwise!C39)</f>
        <v>0</v>
      </c>
      <c r="I39" s="35">
        <f>COUNTIFS('All ST Rms'!$J:$J,"Between 25 - 40 Lacs",'All ST Rms'!$C:$C,Branchwise!C39)</f>
        <v>0</v>
      </c>
      <c r="J39" s="35">
        <f>COUNTIFS('All ST Rms'!$J:$J,"Between 15 - 25 Lacs",'All ST Rms'!$C:$C,Branchwise!C39)</f>
        <v>0</v>
      </c>
      <c r="K39" s="35">
        <f>COUNTIFS('All ST Rms'!$J:$J,"Less than 15 Lacs",'All ST Rms'!$C:$C,Branchwise!C39)</f>
        <v>5</v>
      </c>
      <c r="L39" s="35">
        <f t="shared" si="0"/>
        <v>5</v>
      </c>
    </row>
    <row r="40" spans="1:12" x14ac:dyDescent="0.35">
      <c r="A40" s="6" t="s">
        <v>688</v>
      </c>
      <c r="B40" s="5" t="s">
        <v>15</v>
      </c>
      <c r="C40" s="7">
        <v>559</v>
      </c>
      <c r="D40" s="5" t="s">
        <v>127</v>
      </c>
      <c r="E40" s="5">
        <v>7053</v>
      </c>
      <c r="F40" s="5" t="s">
        <v>128</v>
      </c>
      <c r="G40" s="34">
        <f>SUMIFS('All ST Rms'!$I:$I,'All ST Rms'!$C:$C,Branchwise!C40)</f>
        <v>7.7241936350624982</v>
      </c>
      <c r="H40" s="35">
        <f>COUNTIFS('All ST Rms'!$J:$J,"Above 40 Lacs",'All ST Rms'!$C:$C,Branchwise!C40)</f>
        <v>0</v>
      </c>
      <c r="I40" s="35">
        <f>COUNTIFS('All ST Rms'!$J:$J,"Between 25 - 40 Lacs",'All ST Rms'!$C:$C,Branchwise!C40)</f>
        <v>0</v>
      </c>
      <c r="J40" s="35">
        <f>COUNTIFS('All ST Rms'!$J:$J,"Between 15 - 25 Lacs",'All ST Rms'!$C:$C,Branchwise!C40)</f>
        <v>0</v>
      </c>
      <c r="K40" s="35">
        <f>COUNTIFS('All ST Rms'!$J:$J,"Less than 15 Lacs",'All ST Rms'!$C:$C,Branchwise!C40)</f>
        <v>2</v>
      </c>
      <c r="L40" s="35">
        <f t="shared" si="0"/>
        <v>2</v>
      </c>
    </row>
    <row r="41" spans="1:12" x14ac:dyDescent="0.35">
      <c r="A41" s="6" t="s">
        <v>689</v>
      </c>
      <c r="B41" s="5" t="s">
        <v>20</v>
      </c>
      <c r="C41" s="7">
        <v>561</v>
      </c>
      <c r="D41" s="5" t="s">
        <v>150</v>
      </c>
      <c r="E41" s="5">
        <v>1192</v>
      </c>
      <c r="F41" s="5" t="s">
        <v>21</v>
      </c>
      <c r="G41" s="34">
        <f>SUMIFS('All ST Rms'!$I:$I,'All ST Rms'!$C:$C,Branchwise!C41)</f>
        <v>6.7098247851875001</v>
      </c>
      <c r="H41" s="35">
        <f>COUNTIFS('All ST Rms'!$J:$J,"Above 40 Lacs",'All ST Rms'!$C:$C,Branchwise!C41)</f>
        <v>0</v>
      </c>
      <c r="I41" s="35">
        <f>COUNTIFS('All ST Rms'!$J:$J,"Between 25 - 40 Lacs",'All ST Rms'!$C:$C,Branchwise!C41)</f>
        <v>0</v>
      </c>
      <c r="J41" s="35">
        <f>COUNTIFS('All ST Rms'!$J:$J,"Between 15 - 25 Lacs",'All ST Rms'!$C:$C,Branchwise!C41)</f>
        <v>0</v>
      </c>
      <c r="K41" s="35">
        <f>COUNTIFS('All ST Rms'!$J:$J,"Less than 15 Lacs",'All ST Rms'!$C:$C,Branchwise!C41)</f>
        <v>4</v>
      </c>
      <c r="L41" s="35">
        <f t="shared" si="0"/>
        <v>4</v>
      </c>
    </row>
    <row r="42" spans="1:12" x14ac:dyDescent="0.35">
      <c r="A42" s="6" t="s">
        <v>688</v>
      </c>
      <c r="B42" s="5" t="s">
        <v>15</v>
      </c>
      <c r="C42" s="7">
        <v>568</v>
      </c>
      <c r="D42" s="5" t="s">
        <v>162</v>
      </c>
      <c r="E42" s="5">
        <v>8987</v>
      </c>
      <c r="F42" s="5" t="s">
        <v>163</v>
      </c>
      <c r="G42" s="34">
        <f>SUMIFS('All ST Rms'!$I:$I,'All ST Rms'!$C:$C,Branchwise!C42)</f>
        <v>12.203976817718749</v>
      </c>
      <c r="H42" s="35">
        <f>COUNTIFS('All ST Rms'!$J:$J,"Above 40 Lacs",'All ST Rms'!$C:$C,Branchwise!C42)</f>
        <v>0</v>
      </c>
      <c r="I42" s="35">
        <f>COUNTIFS('All ST Rms'!$J:$J,"Between 25 - 40 Lacs",'All ST Rms'!$C:$C,Branchwise!C42)</f>
        <v>0</v>
      </c>
      <c r="J42" s="35">
        <f>COUNTIFS('All ST Rms'!$J:$J,"Between 15 - 25 Lacs",'All ST Rms'!$C:$C,Branchwise!C42)</f>
        <v>0</v>
      </c>
      <c r="K42" s="35">
        <f>COUNTIFS('All ST Rms'!$J:$J,"Less than 15 Lacs",'All ST Rms'!$C:$C,Branchwise!C42)</f>
        <v>4</v>
      </c>
      <c r="L42" s="35">
        <f t="shared" si="0"/>
        <v>4</v>
      </c>
    </row>
    <row r="43" spans="1:12" x14ac:dyDescent="0.35">
      <c r="A43" s="6" t="s">
        <v>688</v>
      </c>
      <c r="B43" s="5" t="s">
        <v>15</v>
      </c>
      <c r="C43" s="7">
        <v>587</v>
      </c>
      <c r="D43" s="5" t="s">
        <v>35</v>
      </c>
      <c r="E43" s="5">
        <v>19526</v>
      </c>
      <c r="F43" s="5" t="s">
        <v>36</v>
      </c>
      <c r="G43" s="34">
        <f>SUMIFS('All ST Rms'!$I:$I,'All ST Rms'!$C:$C,Branchwise!C43)</f>
        <v>2.7523907137499997</v>
      </c>
      <c r="H43" s="35">
        <f>COUNTIFS('All ST Rms'!$J:$J,"Above 40 Lacs",'All ST Rms'!$C:$C,Branchwise!C43)</f>
        <v>0</v>
      </c>
      <c r="I43" s="35">
        <f>COUNTIFS('All ST Rms'!$J:$J,"Between 25 - 40 Lacs",'All ST Rms'!$C:$C,Branchwise!C43)</f>
        <v>0</v>
      </c>
      <c r="J43" s="35">
        <f>COUNTIFS('All ST Rms'!$J:$J,"Between 15 - 25 Lacs",'All ST Rms'!$C:$C,Branchwise!C43)</f>
        <v>0</v>
      </c>
      <c r="K43" s="35">
        <f>COUNTIFS('All ST Rms'!$J:$J,"Less than 15 Lacs",'All ST Rms'!$C:$C,Branchwise!C43)</f>
        <v>2</v>
      </c>
      <c r="L43" s="35">
        <f t="shared" si="0"/>
        <v>2</v>
      </c>
    </row>
    <row r="44" spans="1:12" x14ac:dyDescent="0.35">
      <c r="A44" s="6" t="s">
        <v>689</v>
      </c>
      <c r="B44" s="5" t="s">
        <v>20</v>
      </c>
      <c r="C44" s="7">
        <v>590</v>
      </c>
      <c r="D44" s="5" t="s">
        <v>346</v>
      </c>
      <c r="E44" s="5">
        <v>7258</v>
      </c>
      <c r="F44" s="5" t="s">
        <v>67</v>
      </c>
      <c r="G44" s="34">
        <f>SUMIFS('All ST Rms'!$I:$I,'All ST Rms'!$C:$C,Branchwise!C44)</f>
        <v>1.9332421639375008</v>
      </c>
      <c r="H44" s="35">
        <f>COUNTIFS('All ST Rms'!$J:$J,"Above 40 Lacs",'All ST Rms'!$C:$C,Branchwise!C44)</f>
        <v>0</v>
      </c>
      <c r="I44" s="35">
        <f>COUNTIFS('All ST Rms'!$J:$J,"Between 25 - 40 Lacs",'All ST Rms'!$C:$C,Branchwise!C44)</f>
        <v>0</v>
      </c>
      <c r="J44" s="35">
        <f>COUNTIFS('All ST Rms'!$J:$J,"Between 15 - 25 Lacs",'All ST Rms'!$C:$C,Branchwise!C44)</f>
        <v>0</v>
      </c>
      <c r="K44" s="35">
        <f>COUNTIFS('All ST Rms'!$J:$J,"Less than 15 Lacs",'All ST Rms'!$C:$C,Branchwise!C44)</f>
        <v>2</v>
      </c>
      <c r="L44" s="35">
        <f t="shared" si="0"/>
        <v>2</v>
      </c>
    </row>
    <row r="45" spans="1:12" x14ac:dyDescent="0.35">
      <c r="A45" s="6" t="s">
        <v>688</v>
      </c>
      <c r="B45" s="5" t="s">
        <v>15</v>
      </c>
      <c r="C45" s="7">
        <v>592</v>
      </c>
      <c r="D45" s="5" t="s">
        <v>83</v>
      </c>
      <c r="E45" s="5">
        <v>1891</v>
      </c>
      <c r="F45" s="5" t="s">
        <v>49</v>
      </c>
      <c r="G45" s="34">
        <f>SUMIFS('All ST Rms'!$I:$I,'All ST Rms'!$C:$C,Branchwise!C45)</f>
        <v>3.8163214916875008</v>
      </c>
      <c r="H45" s="35">
        <f>COUNTIFS('All ST Rms'!$J:$J,"Above 40 Lacs",'All ST Rms'!$C:$C,Branchwise!C45)</f>
        <v>0</v>
      </c>
      <c r="I45" s="35">
        <f>COUNTIFS('All ST Rms'!$J:$J,"Between 25 - 40 Lacs",'All ST Rms'!$C:$C,Branchwise!C45)</f>
        <v>0</v>
      </c>
      <c r="J45" s="35">
        <f>COUNTIFS('All ST Rms'!$J:$J,"Between 15 - 25 Lacs",'All ST Rms'!$C:$C,Branchwise!C45)</f>
        <v>0</v>
      </c>
      <c r="K45" s="35">
        <f>COUNTIFS('All ST Rms'!$J:$J,"Less than 15 Lacs",'All ST Rms'!$C:$C,Branchwise!C45)</f>
        <v>2</v>
      </c>
      <c r="L45" s="35">
        <f t="shared" si="0"/>
        <v>2</v>
      </c>
    </row>
    <row r="46" spans="1:12" x14ac:dyDescent="0.35">
      <c r="A46" s="6" t="s">
        <v>686</v>
      </c>
      <c r="B46" s="5" t="s">
        <v>5</v>
      </c>
      <c r="C46" s="7">
        <v>596</v>
      </c>
      <c r="D46" s="5" t="s">
        <v>301</v>
      </c>
      <c r="E46" s="5">
        <v>995</v>
      </c>
      <c r="F46" s="5" t="s">
        <v>97</v>
      </c>
      <c r="G46" s="34">
        <f>SUMIFS('All ST Rms'!$I:$I,'All ST Rms'!$C:$C,Branchwise!C46)</f>
        <v>0.94568749646874983</v>
      </c>
      <c r="H46" s="35">
        <f>COUNTIFS('All ST Rms'!$J:$J,"Above 40 Lacs",'All ST Rms'!$C:$C,Branchwise!C46)</f>
        <v>0</v>
      </c>
      <c r="I46" s="35">
        <f>COUNTIFS('All ST Rms'!$J:$J,"Between 25 - 40 Lacs",'All ST Rms'!$C:$C,Branchwise!C46)</f>
        <v>0</v>
      </c>
      <c r="J46" s="35">
        <f>COUNTIFS('All ST Rms'!$J:$J,"Between 15 - 25 Lacs",'All ST Rms'!$C:$C,Branchwise!C46)</f>
        <v>0</v>
      </c>
      <c r="K46" s="35">
        <f>COUNTIFS('All ST Rms'!$J:$J,"Less than 15 Lacs",'All ST Rms'!$C:$C,Branchwise!C46)</f>
        <v>2</v>
      </c>
      <c r="L46" s="35">
        <f t="shared" si="0"/>
        <v>2</v>
      </c>
    </row>
    <row r="47" spans="1:12" x14ac:dyDescent="0.35">
      <c r="A47" s="6" t="s">
        <v>686</v>
      </c>
      <c r="B47" s="5" t="s">
        <v>5</v>
      </c>
      <c r="C47" s="7">
        <v>602</v>
      </c>
      <c r="D47" s="5" t="s">
        <v>229</v>
      </c>
      <c r="E47" s="5">
        <v>7642</v>
      </c>
      <c r="F47" s="5" t="s">
        <v>42</v>
      </c>
      <c r="G47" s="34">
        <f>SUMIFS('All ST Rms'!$I:$I,'All ST Rms'!$C:$C,Branchwise!C47)</f>
        <v>12.524700992281252</v>
      </c>
      <c r="H47" s="35">
        <f>COUNTIFS('All ST Rms'!$J:$J,"Above 40 Lacs",'All ST Rms'!$C:$C,Branchwise!C47)</f>
        <v>0</v>
      </c>
      <c r="I47" s="35">
        <f>COUNTIFS('All ST Rms'!$J:$J,"Between 25 - 40 Lacs",'All ST Rms'!$C:$C,Branchwise!C47)</f>
        <v>0</v>
      </c>
      <c r="J47" s="35">
        <f>COUNTIFS('All ST Rms'!$J:$J,"Between 15 - 25 Lacs",'All ST Rms'!$C:$C,Branchwise!C47)</f>
        <v>0</v>
      </c>
      <c r="K47" s="35">
        <f>COUNTIFS('All ST Rms'!$J:$J,"Less than 15 Lacs",'All ST Rms'!$C:$C,Branchwise!C47)</f>
        <v>6</v>
      </c>
      <c r="L47" s="35">
        <f t="shared" si="0"/>
        <v>6</v>
      </c>
    </row>
    <row r="48" spans="1:12" x14ac:dyDescent="0.35">
      <c r="A48" s="6" t="s">
        <v>687</v>
      </c>
      <c r="B48" s="5" t="s">
        <v>11</v>
      </c>
      <c r="C48" s="7">
        <v>608</v>
      </c>
      <c r="D48" s="5" t="s">
        <v>649</v>
      </c>
      <c r="E48" s="5">
        <v>36931</v>
      </c>
      <c r="F48" s="5" t="s">
        <v>12</v>
      </c>
      <c r="G48" s="34">
        <f>SUMIFS('All ST Rms'!$I:$I,'All ST Rms'!$C:$C,Branchwise!C48)</f>
        <v>3.3220119215000001</v>
      </c>
      <c r="H48" s="35">
        <f>COUNTIFS('All ST Rms'!$J:$J,"Above 40 Lacs",'All ST Rms'!$C:$C,Branchwise!C48)</f>
        <v>0</v>
      </c>
      <c r="I48" s="35">
        <f>COUNTIFS('All ST Rms'!$J:$J,"Between 25 - 40 Lacs",'All ST Rms'!$C:$C,Branchwise!C48)</f>
        <v>0</v>
      </c>
      <c r="J48" s="35">
        <f>COUNTIFS('All ST Rms'!$J:$J,"Between 15 - 25 Lacs",'All ST Rms'!$C:$C,Branchwise!C48)</f>
        <v>0</v>
      </c>
      <c r="K48" s="35">
        <f>COUNTIFS('All ST Rms'!$J:$J,"Less than 15 Lacs",'All ST Rms'!$C:$C,Branchwise!C48)</f>
        <v>3</v>
      </c>
      <c r="L48" s="35">
        <f t="shared" si="0"/>
        <v>3</v>
      </c>
    </row>
    <row r="49" spans="1:12" x14ac:dyDescent="0.35">
      <c r="A49" s="6" t="s">
        <v>687</v>
      </c>
      <c r="B49" s="5" t="s">
        <v>11</v>
      </c>
      <c r="C49" s="7">
        <v>612</v>
      </c>
      <c r="D49" s="5" t="s">
        <v>568</v>
      </c>
      <c r="E49" s="5">
        <v>766</v>
      </c>
      <c r="F49" s="5" t="s">
        <v>24</v>
      </c>
      <c r="G49" s="34">
        <f>SUMIFS('All ST Rms'!$I:$I,'All ST Rms'!$C:$C,Branchwise!C49)</f>
        <v>5.3179540096562503</v>
      </c>
      <c r="H49" s="35">
        <f>COUNTIFS('All ST Rms'!$J:$J,"Above 40 Lacs",'All ST Rms'!$C:$C,Branchwise!C49)</f>
        <v>0</v>
      </c>
      <c r="I49" s="35">
        <f>COUNTIFS('All ST Rms'!$J:$J,"Between 25 - 40 Lacs",'All ST Rms'!$C:$C,Branchwise!C49)</f>
        <v>0</v>
      </c>
      <c r="J49" s="35">
        <f>COUNTIFS('All ST Rms'!$J:$J,"Between 15 - 25 Lacs",'All ST Rms'!$C:$C,Branchwise!C49)</f>
        <v>0</v>
      </c>
      <c r="K49" s="35">
        <f>COUNTIFS('All ST Rms'!$J:$J,"Less than 15 Lacs",'All ST Rms'!$C:$C,Branchwise!C49)</f>
        <v>2</v>
      </c>
      <c r="L49" s="35">
        <f t="shared" si="0"/>
        <v>2</v>
      </c>
    </row>
    <row r="50" spans="1:12" x14ac:dyDescent="0.35">
      <c r="A50" s="6" t="s">
        <v>688</v>
      </c>
      <c r="B50" s="5" t="s">
        <v>15</v>
      </c>
      <c r="C50" s="7">
        <v>615</v>
      </c>
      <c r="D50" s="5" t="s">
        <v>122</v>
      </c>
      <c r="E50" s="5">
        <v>8841</v>
      </c>
      <c r="F50" s="5" t="s">
        <v>64</v>
      </c>
      <c r="G50" s="34">
        <f>SUMIFS('All ST Rms'!$I:$I,'All ST Rms'!$C:$C,Branchwise!C50)</f>
        <v>4.3883742992499997</v>
      </c>
      <c r="H50" s="35">
        <f>COUNTIFS('All ST Rms'!$J:$J,"Above 40 Lacs",'All ST Rms'!$C:$C,Branchwise!C50)</f>
        <v>0</v>
      </c>
      <c r="I50" s="35">
        <f>COUNTIFS('All ST Rms'!$J:$J,"Between 25 - 40 Lacs",'All ST Rms'!$C:$C,Branchwise!C50)</f>
        <v>0</v>
      </c>
      <c r="J50" s="35">
        <f>COUNTIFS('All ST Rms'!$J:$J,"Between 15 - 25 Lacs",'All ST Rms'!$C:$C,Branchwise!C50)</f>
        <v>0</v>
      </c>
      <c r="K50" s="35">
        <f>COUNTIFS('All ST Rms'!$J:$J,"Less than 15 Lacs",'All ST Rms'!$C:$C,Branchwise!C50)</f>
        <v>2</v>
      </c>
      <c r="L50" s="35">
        <f t="shared" si="0"/>
        <v>2</v>
      </c>
    </row>
    <row r="51" spans="1:12" x14ac:dyDescent="0.35">
      <c r="A51" s="6" t="s">
        <v>689</v>
      </c>
      <c r="B51" s="5" t="s">
        <v>20</v>
      </c>
      <c r="C51" s="7">
        <v>618</v>
      </c>
      <c r="D51" s="5" t="s">
        <v>51</v>
      </c>
      <c r="E51" s="5">
        <v>37518</v>
      </c>
      <c r="F51" s="5" t="s">
        <v>52</v>
      </c>
      <c r="G51" s="34">
        <f>SUMIFS('All ST Rms'!$I:$I,'All ST Rms'!$C:$C,Branchwise!C51)</f>
        <v>0.82290120068749995</v>
      </c>
      <c r="H51" s="35">
        <f>COUNTIFS('All ST Rms'!$J:$J,"Above 40 Lacs",'All ST Rms'!$C:$C,Branchwise!C51)</f>
        <v>0</v>
      </c>
      <c r="I51" s="35">
        <f>COUNTIFS('All ST Rms'!$J:$J,"Between 25 - 40 Lacs",'All ST Rms'!$C:$C,Branchwise!C51)</f>
        <v>0</v>
      </c>
      <c r="J51" s="35">
        <f>COUNTIFS('All ST Rms'!$J:$J,"Between 15 - 25 Lacs",'All ST Rms'!$C:$C,Branchwise!C51)</f>
        <v>0</v>
      </c>
      <c r="K51" s="35">
        <f>COUNTIFS('All ST Rms'!$J:$J,"Less than 15 Lacs",'All ST Rms'!$C:$C,Branchwise!C51)</f>
        <v>4</v>
      </c>
      <c r="L51" s="35">
        <f t="shared" si="0"/>
        <v>4</v>
      </c>
    </row>
    <row r="52" spans="1:12" x14ac:dyDescent="0.35">
      <c r="A52" s="6" t="s">
        <v>689</v>
      </c>
      <c r="B52" s="5" t="s">
        <v>20</v>
      </c>
      <c r="C52" s="7">
        <v>619</v>
      </c>
      <c r="D52" s="5" t="s">
        <v>81</v>
      </c>
      <c r="E52" s="5">
        <v>897</v>
      </c>
      <c r="F52" s="5" t="s">
        <v>31</v>
      </c>
      <c r="G52" s="34">
        <f>SUMIFS('All ST Rms'!$I:$I,'All ST Rms'!$C:$C,Branchwise!C52)</f>
        <v>1.5900162379062499</v>
      </c>
      <c r="H52" s="35">
        <f>COUNTIFS('All ST Rms'!$J:$J,"Above 40 Lacs",'All ST Rms'!$C:$C,Branchwise!C52)</f>
        <v>0</v>
      </c>
      <c r="I52" s="35">
        <f>COUNTIFS('All ST Rms'!$J:$J,"Between 25 - 40 Lacs",'All ST Rms'!$C:$C,Branchwise!C52)</f>
        <v>0</v>
      </c>
      <c r="J52" s="35">
        <f>COUNTIFS('All ST Rms'!$J:$J,"Between 15 - 25 Lacs",'All ST Rms'!$C:$C,Branchwise!C52)</f>
        <v>0</v>
      </c>
      <c r="K52" s="35">
        <f>COUNTIFS('All ST Rms'!$J:$J,"Less than 15 Lacs",'All ST Rms'!$C:$C,Branchwise!C52)</f>
        <v>3</v>
      </c>
      <c r="L52" s="35">
        <f t="shared" si="0"/>
        <v>3</v>
      </c>
    </row>
    <row r="53" spans="1:12" x14ac:dyDescent="0.35">
      <c r="A53" s="6" t="s">
        <v>689</v>
      </c>
      <c r="B53" s="5" t="s">
        <v>20</v>
      </c>
      <c r="C53" s="7">
        <v>636</v>
      </c>
      <c r="D53" s="5" t="s">
        <v>124</v>
      </c>
      <c r="E53" s="5">
        <v>897</v>
      </c>
      <c r="F53" s="5" t="s">
        <v>31</v>
      </c>
      <c r="G53" s="34">
        <f>SUMIFS('All ST Rms'!$I:$I,'All ST Rms'!$C:$C,Branchwise!C53)</f>
        <v>2.0070396471562502</v>
      </c>
      <c r="H53" s="35">
        <f>COUNTIFS('All ST Rms'!$J:$J,"Above 40 Lacs",'All ST Rms'!$C:$C,Branchwise!C53)</f>
        <v>0</v>
      </c>
      <c r="I53" s="35">
        <f>COUNTIFS('All ST Rms'!$J:$J,"Between 25 - 40 Lacs",'All ST Rms'!$C:$C,Branchwise!C53)</f>
        <v>0</v>
      </c>
      <c r="J53" s="35">
        <f>COUNTIFS('All ST Rms'!$J:$J,"Between 15 - 25 Lacs",'All ST Rms'!$C:$C,Branchwise!C53)</f>
        <v>0</v>
      </c>
      <c r="K53" s="35">
        <f>COUNTIFS('All ST Rms'!$J:$J,"Less than 15 Lacs",'All ST Rms'!$C:$C,Branchwise!C53)</f>
        <v>3</v>
      </c>
      <c r="L53" s="35">
        <f t="shared" si="0"/>
        <v>3</v>
      </c>
    </row>
    <row r="54" spans="1:12" x14ac:dyDescent="0.35">
      <c r="A54" s="6" t="s">
        <v>686</v>
      </c>
      <c r="B54" s="5" t="s">
        <v>5</v>
      </c>
      <c r="C54" s="7">
        <v>642</v>
      </c>
      <c r="D54" s="5" t="s">
        <v>146</v>
      </c>
      <c r="E54" s="5">
        <v>7642</v>
      </c>
      <c r="F54" s="5" t="s">
        <v>42</v>
      </c>
      <c r="G54" s="34">
        <f>SUMIFS('All ST Rms'!$I:$I,'All ST Rms'!$C:$C,Branchwise!C54)</f>
        <v>6.56438721584375</v>
      </c>
      <c r="H54" s="35">
        <f>COUNTIFS('All ST Rms'!$J:$J,"Above 40 Lacs",'All ST Rms'!$C:$C,Branchwise!C54)</f>
        <v>0</v>
      </c>
      <c r="I54" s="35">
        <f>COUNTIFS('All ST Rms'!$J:$J,"Between 25 - 40 Lacs",'All ST Rms'!$C:$C,Branchwise!C54)</f>
        <v>0</v>
      </c>
      <c r="J54" s="35">
        <f>COUNTIFS('All ST Rms'!$J:$J,"Between 15 - 25 Lacs",'All ST Rms'!$C:$C,Branchwise!C54)</f>
        <v>0</v>
      </c>
      <c r="K54" s="35">
        <f>COUNTIFS('All ST Rms'!$J:$J,"Less than 15 Lacs",'All ST Rms'!$C:$C,Branchwise!C54)</f>
        <v>4</v>
      </c>
      <c r="L54" s="35">
        <f t="shared" si="0"/>
        <v>4</v>
      </c>
    </row>
    <row r="55" spans="1:12" x14ac:dyDescent="0.35">
      <c r="A55" s="6" t="s">
        <v>686</v>
      </c>
      <c r="B55" s="5" t="s">
        <v>5</v>
      </c>
      <c r="C55" s="7">
        <v>645</v>
      </c>
      <c r="D55" s="5" t="s">
        <v>208</v>
      </c>
      <c r="E55" s="5">
        <v>1390</v>
      </c>
      <c r="F55" s="5" t="s">
        <v>6</v>
      </c>
      <c r="G55" s="34">
        <f>SUMIFS('All ST Rms'!$I:$I,'All ST Rms'!$C:$C,Branchwise!C55)</f>
        <v>14.019717594468753</v>
      </c>
      <c r="H55" s="35">
        <f>COUNTIFS('All ST Rms'!$J:$J,"Above 40 Lacs",'All ST Rms'!$C:$C,Branchwise!C55)</f>
        <v>0</v>
      </c>
      <c r="I55" s="35">
        <f>COUNTIFS('All ST Rms'!$J:$J,"Between 25 - 40 Lacs",'All ST Rms'!$C:$C,Branchwise!C55)</f>
        <v>0</v>
      </c>
      <c r="J55" s="35">
        <f>COUNTIFS('All ST Rms'!$J:$J,"Between 15 - 25 Lacs",'All ST Rms'!$C:$C,Branchwise!C55)</f>
        <v>0</v>
      </c>
      <c r="K55" s="35">
        <f>COUNTIFS('All ST Rms'!$J:$J,"Less than 15 Lacs",'All ST Rms'!$C:$C,Branchwise!C55)</f>
        <v>5</v>
      </c>
      <c r="L55" s="35">
        <f t="shared" si="0"/>
        <v>5</v>
      </c>
    </row>
    <row r="56" spans="1:12" x14ac:dyDescent="0.35">
      <c r="A56" s="6" t="s">
        <v>689</v>
      </c>
      <c r="B56" s="5" t="s">
        <v>20</v>
      </c>
      <c r="C56" s="7">
        <v>648</v>
      </c>
      <c r="D56" s="5" t="s">
        <v>186</v>
      </c>
      <c r="E56" s="5">
        <v>7258</v>
      </c>
      <c r="F56" s="5" t="s">
        <v>67</v>
      </c>
      <c r="G56" s="34">
        <f>SUMIFS('All ST Rms'!$I:$I,'All ST Rms'!$C:$C,Branchwise!C56)</f>
        <v>8.3384193987812516</v>
      </c>
      <c r="H56" s="35">
        <f>COUNTIFS('All ST Rms'!$J:$J,"Above 40 Lacs",'All ST Rms'!$C:$C,Branchwise!C56)</f>
        <v>0</v>
      </c>
      <c r="I56" s="35">
        <f>COUNTIFS('All ST Rms'!$J:$J,"Between 25 - 40 Lacs",'All ST Rms'!$C:$C,Branchwise!C56)</f>
        <v>0</v>
      </c>
      <c r="J56" s="35">
        <f>COUNTIFS('All ST Rms'!$J:$J,"Between 15 - 25 Lacs",'All ST Rms'!$C:$C,Branchwise!C56)</f>
        <v>0</v>
      </c>
      <c r="K56" s="35">
        <f>COUNTIFS('All ST Rms'!$J:$J,"Less than 15 Lacs",'All ST Rms'!$C:$C,Branchwise!C56)</f>
        <v>6</v>
      </c>
      <c r="L56" s="35">
        <f t="shared" si="0"/>
        <v>6</v>
      </c>
    </row>
    <row r="57" spans="1:12" x14ac:dyDescent="0.35">
      <c r="A57" s="6" t="s">
        <v>689</v>
      </c>
      <c r="B57" s="5" t="s">
        <v>20</v>
      </c>
      <c r="C57" s="7">
        <v>654</v>
      </c>
      <c r="D57" s="5" t="s">
        <v>58</v>
      </c>
      <c r="E57" s="5">
        <v>897</v>
      </c>
      <c r="F57" s="5" t="s">
        <v>31</v>
      </c>
      <c r="G57" s="34">
        <f>SUMIFS('All ST Rms'!$I:$I,'All ST Rms'!$C:$C,Branchwise!C57)</f>
        <v>2.3371220075312493</v>
      </c>
      <c r="H57" s="35">
        <f>COUNTIFS('All ST Rms'!$J:$J,"Above 40 Lacs",'All ST Rms'!$C:$C,Branchwise!C57)</f>
        <v>0</v>
      </c>
      <c r="I57" s="35">
        <f>COUNTIFS('All ST Rms'!$J:$J,"Between 25 - 40 Lacs",'All ST Rms'!$C:$C,Branchwise!C57)</f>
        <v>0</v>
      </c>
      <c r="J57" s="35">
        <f>COUNTIFS('All ST Rms'!$J:$J,"Between 15 - 25 Lacs",'All ST Rms'!$C:$C,Branchwise!C57)</f>
        <v>0</v>
      </c>
      <c r="K57" s="35">
        <f>COUNTIFS('All ST Rms'!$J:$J,"Less than 15 Lacs",'All ST Rms'!$C:$C,Branchwise!C57)</f>
        <v>3</v>
      </c>
      <c r="L57" s="35">
        <f t="shared" si="0"/>
        <v>3</v>
      </c>
    </row>
    <row r="58" spans="1:12" x14ac:dyDescent="0.35">
      <c r="A58" s="6" t="s">
        <v>687</v>
      </c>
      <c r="B58" s="5" t="s">
        <v>11</v>
      </c>
      <c r="C58" s="7">
        <v>656</v>
      </c>
      <c r="D58" s="5" t="s">
        <v>288</v>
      </c>
      <c r="E58" s="5">
        <v>36931</v>
      </c>
      <c r="F58" s="5" t="s">
        <v>12</v>
      </c>
      <c r="G58" s="34">
        <f>SUMIFS('All ST Rms'!$I:$I,'All ST Rms'!$C:$C,Branchwise!C58)</f>
        <v>10.68502999340625</v>
      </c>
      <c r="H58" s="35">
        <f>COUNTIFS('All ST Rms'!$J:$J,"Above 40 Lacs",'All ST Rms'!$C:$C,Branchwise!C58)</f>
        <v>0</v>
      </c>
      <c r="I58" s="35">
        <f>COUNTIFS('All ST Rms'!$J:$J,"Between 25 - 40 Lacs",'All ST Rms'!$C:$C,Branchwise!C58)</f>
        <v>0</v>
      </c>
      <c r="J58" s="35">
        <f>COUNTIFS('All ST Rms'!$J:$J,"Between 15 - 25 Lacs",'All ST Rms'!$C:$C,Branchwise!C58)</f>
        <v>0</v>
      </c>
      <c r="K58" s="35">
        <f>COUNTIFS('All ST Rms'!$J:$J,"Less than 15 Lacs",'All ST Rms'!$C:$C,Branchwise!C58)</f>
        <v>4</v>
      </c>
      <c r="L58" s="35">
        <f t="shared" si="0"/>
        <v>4</v>
      </c>
    </row>
    <row r="59" spans="1:12" x14ac:dyDescent="0.35">
      <c r="A59" s="6" t="s">
        <v>689</v>
      </c>
      <c r="B59" s="5" t="s">
        <v>20</v>
      </c>
      <c r="C59" s="7">
        <v>659</v>
      </c>
      <c r="D59" s="5" t="s">
        <v>85</v>
      </c>
      <c r="E59" s="5">
        <v>7900</v>
      </c>
      <c r="F59" s="5" t="s">
        <v>55</v>
      </c>
      <c r="G59" s="34">
        <f>SUMIFS('All ST Rms'!$I:$I,'All ST Rms'!$C:$C,Branchwise!C59)</f>
        <v>14.496760151718748</v>
      </c>
      <c r="H59" s="35">
        <f>COUNTIFS('All ST Rms'!$J:$J,"Above 40 Lacs",'All ST Rms'!$C:$C,Branchwise!C59)</f>
        <v>0</v>
      </c>
      <c r="I59" s="35">
        <f>COUNTIFS('All ST Rms'!$J:$J,"Between 25 - 40 Lacs",'All ST Rms'!$C:$C,Branchwise!C59)</f>
        <v>0</v>
      </c>
      <c r="J59" s="35">
        <f>COUNTIFS('All ST Rms'!$J:$J,"Between 15 - 25 Lacs",'All ST Rms'!$C:$C,Branchwise!C59)</f>
        <v>0</v>
      </c>
      <c r="K59" s="35">
        <f>COUNTIFS('All ST Rms'!$J:$J,"Less than 15 Lacs",'All ST Rms'!$C:$C,Branchwise!C59)</f>
        <v>9</v>
      </c>
      <c r="L59" s="35">
        <f t="shared" si="0"/>
        <v>9</v>
      </c>
    </row>
    <row r="60" spans="1:12" x14ac:dyDescent="0.35">
      <c r="A60" s="6" t="s">
        <v>689</v>
      </c>
      <c r="B60" s="5" t="s">
        <v>20</v>
      </c>
      <c r="C60" s="7">
        <v>660</v>
      </c>
      <c r="D60" s="5" t="s">
        <v>206</v>
      </c>
      <c r="E60" s="5">
        <v>7900</v>
      </c>
      <c r="F60" s="5" t="s">
        <v>55</v>
      </c>
      <c r="G60" s="34">
        <f>SUMIFS('All ST Rms'!$I:$I,'All ST Rms'!$C:$C,Branchwise!C60)</f>
        <v>3.1992631460312499</v>
      </c>
      <c r="H60" s="35">
        <f>COUNTIFS('All ST Rms'!$J:$J,"Above 40 Lacs",'All ST Rms'!$C:$C,Branchwise!C60)</f>
        <v>0</v>
      </c>
      <c r="I60" s="35">
        <f>COUNTIFS('All ST Rms'!$J:$J,"Between 25 - 40 Lacs",'All ST Rms'!$C:$C,Branchwise!C60)</f>
        <v>0</v>
      </c>
      <c r="J60" s="35">
        <f>COUNTIFS('All ST Rms'!$J:$J,"Between 15 - 25 Lacs",'All ST Rms'!$C:$C,Branchwise!C60)</f>
        <v>0</v>
      </c>
      <c r="K60" s="35">
        <f>COUNTIFS('All ST Rms'!$J:$J,"Less than 15 Lacs",'All ST Rms'!$C:$C,Branchwise!C60)</f>
        <v>4</v>
      </c>
      <c r="L60" s="35">
        <f t="shared" si="0"/>
        <v>4</v>
      </c>
    </row>
    <row r="61" spans="1:12" x14ac:dyDescent="0.35">
      <c r="A61" s="6" t="s">
        <v>689</v>
      </c>
      <c r="B61" s="5" t="s">
        <v>20</v>
      </c>
      <c r="C61" s="7">
        <v>661</v>
      </c>
      <c r="D61" s="5" t="s">
        <v>222</v>
      </c>
      <c r="E61" s="5">
        <v>7900</v>
      </c>
      <c r="F61" s="5" t="s">
        <v>55</v>
      </c>
      <c r="G61" s="34">
        <f>SUMIFS('All ST Rms'!$I:$I,'All ST Rms'!$C:$C,Branchwise!C61)</f>
        <v>0.63382666218750017</v>
      </c>
      <c r="H61" s="35">
        <f>COUNTIFS('All ST Rms'!$J:$J,"Above 40 Lacs",'All ST Rms'!$C:$C,Branchwise!C61)</f>
        <v>0</v>
      </c>
      <c r="I61" s="35">
        <f>COUNTIFS('All ST Rms'!$J:$J,"Between 25 - 40 Lacs",'All ST Rms'!$C:$C,Branchwise!C61)</f>
        <v>0</v>
      </c>
      <c r="J61" s="35">
        <f>COUNTIFS('All ST Rms'!$J:$J,"Between 15 - 25 Lacs",'All ST Rms'!$C:$C,Branchwise!C61)</f>
        <v>0</v>
      </c>
      <c r="K61" s="35">
        <f>COUNTIFS('All ST Rms'!$J:$J,"Less than 15 Lacs",'All ST Rms'!$C:$C,Branchwise!C61)</f>
        <v>2</v>
      </c>
      <c r="L61" s="35">
        <f t="shared" si="0"/>
        <v>2</v>
      </c>
    </row>
    <row r="62" spans="1:12" x14ac:dyDescent="0.35">
      <c r="A62" s="6" t="s">
        <v>688</v>
      </c>
      <c r="B62" s="5" t="s">
        <v>15</v>
      </c>
      <c r="C62" s="7">
        <v>664</v>
      </c>
      <c r="D62" s="5" t="s">
        <v>48</v>
      </c>
      <c r="E62" s="5">
        <v>1891</v>
      </c>
      <c r="F62" s="5" t="s">
        <v>49</v>
      </c>
      <c r="G62" s="34">
        <f>SUMIFS('All ST Rms'!$I:$I,'All ST Rms'!$C:$C,Branchwise!C62)</f>
        <v>6.3268577973437488</v>
      </c>
      <c r="H62" s="35">
        <f>COUNTIFS('All ST Rms'!$J:$J,"Above 40 Lacs",'All ST Rms'!$C:$C,Branchwise!C62)</f>
        <v>0</v>
      </c>
      <c r="I62" s="35">
        <f>COUNTIFS('All ST Rms'!$J:$J,"Between 25 - 40 Lacs",'All ST Rms'!$C:$C,Branchwise!C62)</f>
        <v>0</v>
      </c>
      <c r="J62" s="35">
        <f>COUNTIFS('All ST Rms'!$J:$J,"Between 15 - 25 Lacs",'All ST Rms'!$C:$C,Branchwise!C62)</f>
        <v>0</v>
      </c>
      <c r="K62" s="35">
        <f>COUNTIFS('All ST Rms'!$J:$J,"Less than 15 Lacs",'All ST Rms'!$C:$C,Branchwise!C62)</f>
        <v>2</v>
      </c>
      <c r="L62" s="35">
        <f t="shared" si="0"/>
        <v>2</v>
      </c>
    </row>
    <row r="63" spans="1:12" x14ac:dyDescent="0.35">
      <c r="A63" s="6" t="s">
        <v>686</v>
      </c>
      <c r="B63" s="5" t="s">
        <v>5</v>
      </c>
      <c r="C63" s="7">
        <v>669</v>
      </c>
      <c r="D63" s="5" t="s">
        <v>224</v>
      </c>
      <c r="E63" s="5">
        <v>1390</v>
      </c>
      <c r="F63" s="5" t="s">
        <v>6</v>
      </c>
      <c r="G63" s="34">
        <f>SUMIFS('All ST Rms'!$I:$I,'All ST Rms'!$C:$C,Branchwise!C63)</f>
        <v>13.040479281218751</v>
      </c>
      <c r="H63" s="35">
        <f>COUNTIFS('All ST Rms'!$J:$J,"Above 40 Lacs",'All ST Rms'!$C:$C,Branchwise!C63)</f>
        <v>0</v>
      </c>
      <c r="I63" s="35">
        <f>COUNTIFS('All ST Rms'!$J:$J,"Between 25 - 40 Lacs",'All ST Rms'!$C:$C,Branchwise!C63)</f>
        <v>0</v>
      </c>
      <c r="J63" s="35">
        <f>COUNTIFS('All ST Rms'!$J:$J,"Between 15 - 25 Lacs",'All ST Rms'!$C:$C,Branchwise!C63)</f>
        <v>0</v>
      </c>
      <c r="K63" s="35">
        <f>COUNTIFS('All ST Rms'!$J:$J,"Less than 15 Lacs",'All ST Rms'!$C:$C,Branchwise!C63)</f>
        <v>6</v>
      </c>
      <c r="L63" s="35">
        <f t="shared" si="0"/>
        <v>6</v>
      </c>
    </row>
    <row r="64" spans="1:12" x14ac:dyDescent="0.35">
      <c r="A64" s="6" t="s">
        <v>687</v>
      </c>
      <c r="B64" s="5" t="s">
        <v>11</v>
      </c>
      <c r="C64" s="7">
        <v>671</v>
      </c>
      <c r="D64" s="5" t="s">
        <v>33</v>
      </c>
      <c r="E64" s="5">
        <v>36931</v>
      </c>
      <c r="F64" s="5" t="s">
        <v>12</v>
      </c>
      <c r="G64" s="34">
        <f>SUMIFS('All ST Rms'!$I:$I,'All ST Rms'!$C:$C,Branchwise!C64)</f>
        <v>8.3918583835312432</v>
      </c>
      <c r="H64" s="35">
        <f>COUNTIFS('All ST Rms'!$J:$J,"Above 40 Lacs",'All ST Rms'!$C:$C,Branchwise!C64)</f>
        <v>0</v>
      </c>
      <c r="I64" s="35">
        <f>COUNTIFS('All ST Rms'!$J:$J,"Between 25 - 40 Lacs",'All ST Rms'!$C:$C,Branchwise!C64)</f>
        <v>0</v>
      </c>
      <c r="J64" s="35">
        <f>COUNTIFS('All ST Rms'!$J:$J,"Between 15 - 25 Lacs",'All ST Rms'!$C:$C,Branchwise!C64)</f>
        <v>0</v>
      </c>
      <c r="K64" s="35">
        <f>COUNTIFS('All ST Rms'!$J:$J,"Less than 15 Lacs",'All ST Rms'!$C:$C,Branchwise!C64)</f>
        <v>1</v>
      </c>
      <c r="L64" s="35">
        <f t="shared" si="0"/>
        <v>1</v>
      </c>
    </row>
    <row r="65" spans="1:12" x14ac:dyDescent="0.35">
      <c r="A65" s="6" t="s">
        <v>689</v>
      </c>
      <c r="B65" s="5" t="s">
        <v>20</v>
      </c>
      <c r="C65" s="7">
        <v>673</v>
      </c>
      <c r="D65" s="5" t="s">
        <v>61</v>
      </c>
      <c r="E65" s="5">
        <v>897</v>
      </c>
      <c r="F65" s="5" t="s">
        <v>31</v>
      </c>
      <c r="G65" s="34">
        <f>SUMIFS('All ST Rms'!$I:$I,'All ST Rms'!$C:$C,Branchwise!C65)</f>
        <v>12.890651608781248</v>
      </c>
      <c r="H65" s="35">
        <f>COUNTIFS('All ST Rms'!$J:$J,"Above 40 Lacs",'All ST Rms'!$C:$C,Branchwise!C65)</f>
        <v>0</v>
      </c>
      <c r="I65" s="35">
        <f>COUNTIFS('All ST Rms'!$J:$J,"Between 25 - 40 Lacs",'All ST Rms'!$C:$C,Branchwise!C65)</f>
        <v>0</v>
      </c>
      <c r="J65" s="35">
        <f>COUNTIFS('All ST Rms'!$J:$J,"Between 15 - 25 Lacs",'All ST Rms'!$C:$C,Branchwise!C65)</f>
        <v>0</v>
      </c>
      <c r="K65" s="35">
        <f>COUNTIFS('All ST Rms'!$J:$J,"Less than 15 Lacs",'All ST Rms'!$C:$C,Branchwise!C65)</f>
        <v>6</v>
      </c>
      <c r="L65" s="35">
        <f t="shared" si="0"/>
        <v>6</v>
      </c>
    </row>
    <row r="66" spans="1:12" x14ac:dyDescent="0.35">
      <c r="A66" s="6" t="s">
        <v>686</v>
      </c>
      <c r="B66" s="5" t="s">
        <v>5</v>
      </c>
      <c r="C66" s="7">
        <v>685</v>
      </c>
      <c r="D66" s="5" t="s">
        <v>182</v>
      </c>
      <c r="E66" s="5">
        <v>995</v>
      </c>
      <c r="F66" s="5" t="s">
        <v>97</v>
      </c>
      <c r="G66" s="34">
        <f>SUMIFS('All ST Rms'!$I:$I,'All ST Rms'!$C:$C,Branchwise!C66)</f>
        <v>7.6586572012187517</v>
      </c>
      <c r="H66" s="35">
        <f>COUNTIFS('All ST Rms'!$J:$J,"Above 40 Lacs",'All ST Rms'!$C:$C,Branchwise!C66)</f>
        <v>0</v>
      </c>
      <c r="I66" s="35">
        <f>COUNTIFS('All ST Rms'!$J:$J,"Between 25 - 40 Lacs",'All ST Rms'!$C:$C,Branchwise!C66)</f>
        <v>0</v>
      </c>
      <c r="J66" s="35">
        <f>COUNTIFS('All ST Rms'!$J:$J,"Between 15 - 25 Lacs",'All ST Rms'!$C:$C,Branchwise!C66)</f>
        <v>0</v>
      </c>
      <c r="K66" s="35">
        <f>COUNTIFS('All ST Rms'!$J:$J,"Less than 15 Lacs",'All ST Rms'!$C:$C,Branchwise!C66)</f>
        <v>5</v>
      </c>
      <c r="L66" s="35">
        <f t="shared" si="0"/>
        <v>5</v>
      </c>
    </row>
    <row r="67" spans="1:12" x14ac:dyDescent="0.35">
      <c r="A67" s="6" t="s">
        <v>686</v>
      </c>
      <c r="B67" s="5" t="s">
        <v>5</v>
      </c>
      <c r="C67" s="7">
        <v>686</v>
      </c>
      <c r="D67" s="5" t="s">
        <v>96</v>
      </c>
      <c r="E67" s="5">
        <v>995</v>
      </c>
      <c r="F67" s="5" t="s">
        <v>97</v>
      </c>
      <c r="G67" s="34">
        <f>SUMIFS('All ST Rms'!$I:$I,'All ST Rms'!$C:$C,Branchwise!C67)</f>
        <v>3.5574016799375006</v>
      </c>
      <c r="H67" s="35">
        <f>COUNTIFS('All ST Rms'!$J:$J,"Above 40 Lacs",'All ST Rms'!$C:$C,Branchwise!C67)</f>
        <v>0</v>
      </c>
      <c r="I67" s="35">
        <f>COUNTIFS('All ST Rms'!$J:$J,"Between 25 - 40 Lacs",'All ST Rms'!$C:$C,Branchwise!C67)</f>
        <v>0</v>
      </c>
      <c r="J67" s="35">
        <f>COUNTIFS('All ST Rms'!$J:$J,"Between 15 - 25 Lacs",'All ST Rms'!$C:$C,Branchwise!C67)</f>
        <v>0</v>
      </c>
      <c r="K67" s="35">
        <f>COUNTIFS('All ST Rms'!$J:$J,"Less than 15 Lacs",'All ST Rms'!$C:$C,Branchwise!C67)</f>
        <v>4</v>
      </c>
      <c r="L67" s="35">
        <f t="shared" si="0"/>
        <v>4</v>
      </c>
    </row>
    <row r="68" spans="1:12" x14ac:dyDescent="0.35">
      <c r="A68" s="6" t="s">
        <v>686</v>
      </c>
      <c r="B68" s="5" t="s">
        <v>5</v>
      </c>
      <c r="C68" s="7">
        <v>688</v>
      </c>
      <c r="D68" s="5" t="s">
        <v>188</v>
      </c>
      <c r="E68" s="5">
        <v>995</v>
      </c>
      <c r="F68" s="5" t="s">
        <v>97</v>
      </c>
      <c r="G68" s="34">
        <f>SUMIFS('All ST Rms'!$I:$I,'All ST Rms'!$C:$C,Branchwise!C68)</f>
        <v>2.494938471218751</v>
      </c>
      <c r="H68" s="35">
        <f>COUNTIFS('All ST Rms'!$J:$J,"Above 40 Lacs",'All ST Rms'!$C:$C,Branchwise!C68)</f>
        <v>0</v>
      </c>
      <c r="I68" s="35">
        <f>COUNTIFS('All ST Rms'!$J:$J,"Between 25 - 40 Lacs",'All ST Rms'!$C:$C,Branchwise!C68)</f>
        <v>0</v>
      </c>
      <c r="J68" s="35">
        <f>COUNTIFS('All ST Rms'!$J:$J,"Between 15 - 25 Lacs",'All ST Rms'!$C:$C,Branchwise!C68)</f>
        <v>0</v>
      </c>
      <c r="K68" s="35">
        <f>COUNTIFS('All ST Rms'!$J:$J,"Less than 15 Lacs",'All ST Rms'!$C:$C,Branchwise!C68)</f>
        <v>2</v>
      </c>
      <c r="L68" s="35">
        <f t="shared" ref="L68:L131" si="1">K68+J68+I68+H68</f>
        <v>2</v>
      </c>
    </row>
    <row r="69" spans="1:12" x14ac:dyDescent="0.35">
      <c r="A69" s="6" t="s">
        <v>688</v>
      </c>
      <c r="B69" s="5" t="s">
        <v>15</v>
      </c>
      <c r="C69" s="7">
        <v>761</v>
      </c>
      <c r="D69" s="5" t="s">
        <v>160</v>
      </c>
      <c r="E69" s="5">
        <v>1891</v>
      </c>
      <c r="F69" s="5" t="s">
        <v>49</v>
      </c>
      <c r="G69" s="34">
        <f>SUMIFS('All ST Rms'!$I:$I,'All ST Rms'!$C:$C,Branchwise!C69)</f>
        <v>8.0063528434374991</v>
      </c>
      <c r="H69" s="35">
        <f>COUNTIFS('All ST Rms'!$J:$J,"Above 40 Lacs",'All ST Rms'!$C:$C,Branchwise!C69)</f>
        <v>0</v>
      </c>
      <c r="I69" s="35">
        <f>COUNTIFS('All ST Rms'!$J:$J,"Between 25 - 40 Lacs",'All ST Rms'!$C:$C,Branchwise!C69)</f>
        <v>0</v>
      </c>
      <c r="J69" s="35">
        <f>COUNTIFS('All ST Rms'!$J:$J,"Between 15 - 25 Lacs",'All ST Rms'!$C:$C,Branchwise!C69)</f>
        <v>0</v>
      </c>
      <c r="K69" s="35">
        <f>COUNTIFS('All ST Rms'!$J:$J,"Less than 15 Lacs",'All ST Rms'!$C:$C,Branchwise!C69)</f>
        <v>6</v>
      </c>
      <c r="L69" s="35">
        <f t="shared" si="1"/>
        <v>6</v>
      </c>
    </row>
    <row r="70" spans="1:12" x14ac:dyDescent="0.35">
      <c r="A70" s="6" t="s">
        <v>687</v>
      </c>
      <c r="B70" s="5" t="s">
        <v>11</v>
      </c>
      <c r="C70" s="7">
        <v>771</v>
      </c>
      <c r="D70" s="5" t="s">
        <v>370</v>
      </c>
      <c r="E70" s="5">
        <v>766</v>
      </c>
      <c r="F70" s="5" t="s">
        <v>24</v>
      </c>
      <c r="G70" s="34">
        <f>SUMIFS('All ST Rms'!$I:$I,'All ST Rms'!$C:$C,Branchwise!C70)</f>
        <v>2.6802753736562503</v>
      </c>
      <c r="H70" s="35">
        <f>COUNTIFS('All ST Rms'!$J:$J,"Above 40 Lacs",'All ST Rms'!$C:$C,Branchwise!C70)</f>
        <v>0</v>
      </c>
      <c r="I70" s="35">
        <f>COUNTIFS('All ST Rms'!$J:$J,"Between 25 - 40 Lacs",'All ST Rms'!$C:$C,Branchwise!C70)</f>
        <v>0</v>
      </c>
      <c r="J70" s="35">
        <f>COUNTIFS('All ST Rms'!$J:$J,"Between 15 - 25 Lacs",'All ST Rms'!$C:$C,Branchwise!C70)</f>
        <v>0</v>
      </c>
      <c r="K70" s="35">
        <f>COUNTIFS('All ST Rms'!$J:$J,"Less than 15 Lacs",'All ST Rms'!$C:$C,Branchwise!C70)</f>
        <v>2</v>
      </c>
      <c r="L70" s="35">
        <f t="shared" si="1"/>
        <v>2</v>
      </c>
    </row>
    <row r="71" spans="1:12" x14ac:dyDescent="0.35">
      <c r="A71" s="6" t="s">
        <v>688</v>
      </c>
      <c r="B71" s="5" t="s">
        <v>15</v>
      </c>
      <c r="C71" s="7">
        <v>773</v>
      </c>
      <c r="D71" s="5" t="s">
        <v>574</v>
      </c>
      <c r="E71" s="5">
        <v>1891</v>
      </c>
      <c r="F71" s="5" t="s">
        <v>49</v>
      </c>
      <c r="G71" s="34">
        <f>SUMIFS('All ST Rms'!$I:$I,'All ST Rms'!$C:$C,Branchwise!C71)</f>
        <v>0.96415968481250003</v>
      </c>
      <c r="H71" s="35">
        <f>COUNTIFS('All ST Rms'!$J:$J,"Above 40 Lacs",'All ST Rms'!$C:$C,Branchwise!C71)</f>
        <v>0</v>
      </c>
      <c r="I71" s="35">
        <f>COUNTIFS('All ST Rms'!$J:$J,"Between 25 - 40 Lacs",'All ST Rms'!$C:$C,Branchwise!C71)</f>
        <v>0</v>
      </c>
      <c r="J71" s="35">
        <f>COUNTIFS('All ST Rms'!$J:$J,"Between 15 - 25 Lacs",'All ST Rms'!$C:$C,Branchwise!C71)</f>
        <v>0</v>
      </c>
      <c r="K71" s="35">
        <f>COUNTIFS('All ST Rms'!$J:$J,"Less than 15 Lacs",'All ST Rms'!$C:$C,Branchwise!C71)</f>
        <v>2</v>
      </c>
      <c r="L71" s="35">
        <f t="shared" si="1"/>
        <v>2</v>
      </c>
    </row>
    <row r="72" spans="1:12" x14ac:dyDescent="0.35">
      <c r="A72" s="6" t="s">
        <v>689</v>
      </c>
      <c r="B72" s="5" t="s">
        <v>20</v>
      </c>
      <c r="C72" s="7">
        <v>781</v>
      </c>
      <c r="D72" s="5" t="s">
        <v>107</v>
      </c>
      <c r="E72" s="5">
        <v>37518</v>
      </c>
      <c r="F72" s="5" t="s">
        <v>52</v>
      </c>
      <c r="G72" s="34">
        <f>SUMIFS('All ST Rms'!$I:$I,'All ST Rms'!$C:$C,Branchwise!C72)</f>
        <v>2.6980566144062497</v>
      </c>
      <c r="H72" s="35">
        <f>COUNTIFS('All ST Rms'!$J:$J,"Above 40 Lacs",'All ST Rms'!$C:$C,Branchwise!C72)</f>
        <v>0</v>
      </c>
      <c r="I72" s="35">
        <f>COUNTIFS('All ST Rms'!$J:$J,"Between 25 - 40 Lacs",'All ST Rms'!$C:$C,Branchwise!C72)</f>
        <v>0</v>
      </c>
      <c r="J72" s="35">
        <f>COUNTIFS('All ST Rms'!$J:$J,"Between 15 - 25 Lacs",'All ST Rms'!$C:$C,Branchwise!C72)</f>
        <v>0</v>
      </c>
      <c r="K72" s="35">
        <f>COUNTIFS('All ST Rms'!$J:$J,"Less than 15 Lacs",'All ST Rms'!$C:$C,Branchwise!C72)</f>
        <v>3</v>
      </c>
      <c r="L72" s="35">
        <f t="shared" si="1"/>
        <v>3</v>
      </c>
    </row>
    <row r="73" spans="1:12" x14ac:dyDescent="0.35">
      <c r="A73" s="6" t="s">
        <v>688</v>
      </c>
      <c r="B73" s="5" t="s">
        <v>15</v>
      </c>
      <c r="C73" s="7">
        <v>819</v>
      </c>
      <c r="D73" s="5" t="s">
        <v>220</v>
      </c>
      <c r="E73" s="5">
        <v>19526</v>
      </c>
      <c r="F73" s="5" t="s">
        <v>36</v>
      </c>
      <c r="G73" s="34">
        <f>SUMIFS('All ST Rms'!$I:$I,'All ST Rms'!$C:$C,Branchwise!C73)</f>
        <v>3.1217894908750008</v>
      </c>
      <c r="H73" s="35">
        <f>COUNTIFS('All ST Rms'!$J:$J,"Above 40 Lacs",'All ST Rms'!$C:$C,Branchwise!C73)</f>
        <v>0</v>
      </c>
      <c r="I73" s="35">
        <f>COUNTIFS('All ST Rms'!$J:$J,"Between 25 - 40 Lacs",'All ST Rms'!$C:$C,Branchwise!C73)</f>
        <v>0</v>
      </c>
      <c r="J73" s="35">
        <f>COUNTIFS('All ST Rms'!$J:$J,"Between 15 - 25 Lacs",'All ST Rms'!$C:$C,Branchwise!C73)</f>
        <v>0</v>
      </c>
      <c r="K73" s="35">
        <f>COUNTIFS('All ST Rms'!$J:$J,"Less than 15 Lacs",'All ST Rms'!$C:$C,Branchwise!C73)</f>
        <v>2</v>
      </c>
      <c r="L73" s="35">
        <f t="shared" si="1"/>
        <v>2</v>
      </c>
    </row>
    <row r="74" spans="1:12" x14ac:dyDescent="0.35">
      <c r="A74" s="6" t="s">
        <v>689</v>
      </c>
      <c r="B74" s="5" t="s">
        <v>20</v>
      </c>
      <c r="C74" s="7">
        <v>821</v>
      </c>
      <c r="D74" s="5" t="s">
        <v>408</v>
      </c>
      <c r="E74" s="5">
        <v>897</v>
      </c>
      <c r="F74" s="5" t="s">
        <v>31</v>
      </c>
      <c r="G74" s="34">
        <f>SUMIFS('All ST Rms'!$I:$I,'All ST Rms'!$C:$C,Branchwise!C74)</f>
        <v>3.2230010358437498</v>
      </c>
      <c r="H74" s="35">
        <f>COUNTIFS('All ST Rms'!$J:$J,"Above 40 Lacs",'All ST Rms'!$C:$C,Branchwise!C74)</f>
        <v>0</v>
      </c>
      <c r="I74" s="35">
        <f>COUNTIFS('All ST Rms'!$J:$J,"Between 25 - 40 Lacs",'All ST Rms'!$C:$C,Branchwise!C74)</f>
        <v>0</v>
      </c>
      <c r="J74" s="35">
        <f>COUNTIFS('All ST Rms'!$J:$J,"Between 15 - 25 Lacs",'All ST Rms'!$C:$C,Branchwise!C74)</f>
        <v>0</v>
      </c>
      <c r="K74" s="35">
        <f>COUNTIFS('All ST Rms'!$J:$J,"Less than 15 Lacs",'All ST Rms'!$C:$C,Branchwise!C74)</f>
        <v>5</v>
      </c>
      <c r="L74" s="35">
        <f t="shared" si="1"/>
        <v>5</v>
      </c>
    </row>
    <row r="75" spans="1:12" x14ac:dyDescent="0.35">
      <c r="A75" s="6" t="s">
        <v>687</v>
      </c>
      <c r="B75" s="5" t="s">
        <v>11</v>
      </c>
      <c r="C75" s="7">
        <v>848</v>
      </c>
      <c r="D75" s="5" t="s">
        <v>167</v>
      </c>
      <c r="E75" s="5">
        <v>36931</v>
      </c>
      <c r="F75" s="5" t="s">
        <v>12</v>
      </c>
      <c r="G75" s="34">
        <f>SUMIFS('All ST Rms'!$I:$I,'All ST Rms'!$C:$C,Branchwise!C75)</f>
        <v>7.9437593445937509</v>
      </c>
      <c r="H75" s="35">
        <f>COUNTIFS('All ST Rms'!$J:$J,"Above 40 Lacs",'All ST Rms'!$C:$C,Branchwise!C75)</f>
        <v>0</v>
      </c>
      <c r="I75" s="35">
        <f>COUNTIFS('All ST Rms'!$J:$J,"Between 25 - 40 Lacs",'All ST Rms'!$C:$C,Branchwise!C75)</f>
        <v>0</v>
      </c>
      <c r="J75" s="35">
        <f>COUNTIFS('All ST Rms'!$J:$J,"Between 15 - 25 Lacs",'All ST Rms'!$C:$C,Branchwise!C75)</f>
        <v>0</v>
      </c>
      <c r="K75" s="35">
        <f>COUNTIFS('All ST Rms'!$J:$J,"Less than 15 Lacs",'All ST Rms'!$C:$C,Branchwise!C75)</f>
        <v>4</v>
      </c>
      <c r="L75" s="35">
        <f t="shared" si="1"/>
        <v>4</v>
      </c>
    </row>
    <row r="76" spans="1:12" x14ac:dyDescent="0.35">
      <c r="A76" s="6" t="s">
        <v>688</v>
      </c>
      <c r="B76" s="5" t="s">
        <v>15</v>
      </c>
      <c r="C76" s="7">
        <v>855</v>
      </c>
      <c r="D76" s="5" t="s">
        <v>564</v>
      </c>
      <c r="E76" s="5">
        <v>19526</v>
      </c>
      <c r="F76" s="5" t="s">
        <v>36</v>
      </c>
      <c r="G76" s="34">
        <f>SUMIFS('All ST Rms'!$I:$I,'All ST Rms'!$C:$C,Branchwise!C76)</f>
        <v>0.99020342787499982</v>
      </c>
      <c r="H76" s="35">
        <f>COUNTIFS('All ST Rms'!$J:$J,"Above 40 Lacs",'All ST Rms'!$C:$C,Branchwise!C76)</f>
        <v>0</v>
      </c>
      <c r="I76" s="35">
        <f>COUNTIFS('All ST Rms'!$J:$J,"Between 25 - 40 Lacs",'All ST Rms'!$C:$C,Branchwise!C76)</f>
        <v>0</v>
      </c>
      <c r="J76" s="35">
        <f>COUNTIFS('All ST Rms'!$J:$J,"Between 15 - 25 Lacs",'All ST Rms'!$C:$C,Branchwise!C76)</f>
        <v>0</v>
      </c>
      <c r="K76" s="35">
        <f>COUNTIFS('All ST Rms'!$J:$J,"Less than 15 Lacs",'All ST Rms'!$C:$C,Branchwise!C76)</f>
        <v>1</v>
      </c>
      <c r="L76" s="35">
        <f t="shared" si="1"/>
        <v>1</v>
      </c>
    </row>
    <row r="77" spans="1:12" x14ac:dyDescent="0.35">
      <c r="A77" s="6" t="s">
        <v>686</v>
      </c>
      <c r="B77" s="5" t="s">
        <v>5</v>
      </c>
      <c r="C77" s="7">
        <v>868</v>
      </c>
      <c r="D77" s="5" t="s">
        <v>110</v>
      </c>
      <c r="E77" s="5">
        <v>16123</v>
      </c>
      <c r="F77" s="5" t="s">
        <v>92</v>
      </c>
      <c r="G77" s="34">
        <f>SUMIFS('All ST Rms'!$I:$I,'All ST Rms'!$C:$C,Branchwise!C77)</f>
        <v>4.460366589437502</v>
      </c>
      <c r="H77" s="35">
        <f>COUNTIFS('All ST Rms'!$J:$J,"Above 40 Lacs",'All ST Rms'!$C:$C,Branchwise!C77)</f>
        <v>0</v>
      </c>
      <c r="I77" s="35">
        <f>COUNTIFS('All ST Rms'!$J:$J,"Between 25 - 40 Lacs",'All ST Rms'!$C:$C,Branchwise!C77)</f>
        <v>0</v>
      </c>
      <c r="J77" s="35">
        <f>COUNTIFS('All ST Rms'!$J:$J,"Between 15 - 25 Lacs",'All ST Rms'!$C:$C,Branchwise!C77)</f>
        <v>0</v>
      </c>
      <c r="K77" s="35">
        <f>COUNTIFS('All ST Rms'!$J:$J,"Less than 15 Lacs",'All ST Rms'!$C:$C,Branchwise!C77)</f>
        <v>4</v>
      </c>
      <c r="L77" s="35">
        <f t="shared" si="1"/>
        <v>4</v>
      </c>
    </row>
    <row r="78" spans="1:12" x14ac:dyDescent="0.35">
      <c r="A78" s="6" t="s">
        <v>686</v>
      </c>
      <c r="B78" s="5" t="s">
        <v>5</v>
      </c>
      <c r="C78" s="7">
        <v>874</v>
      </c>
      <c r="D78" s="5" t="s">
        <v>104</v>
      </c>
      <c r="E78" s="5">
        <v>1390</v>
      </c>
      <c r="F78" s="5" t="s">
        <v>6</v>
      </c>
      <c r="G78" s="34">
        <f>SUMIFS('All ST Rms'!$I:$I,'All ST Rms'!$C:$C,Branchwise!C78)</f>
        <v>4.6804164195000002</v>
      </c>
      <c r="H78" s="35">
        <f>COUNTIFS('All ST Rms'!$J:$J,"Above 40 Lacs",'All ST Rms'!$C:$C,Branchwise!C78)</f>
        <v>0</v>
      </c>
      <c r="I78" s="35">
        <f>COUNTIFS('All ST Rms'!$J:$J,"Between 25 - 40 Lacs",'All ST Rms'!$C:$C,Branchwise!C78)</f>
        <v>0</v>
      </c>
      <c r="J78" s="35">
        <f>COUNTIFS('All ST Rms'!$J:$J,"Between 15 - 25 Lacs",'All ST Rms'!$C:$C,Branchwise!C78)</f>
        <v>0</v>
      </c>
      <c r="K78" s="35">
        <f>COUNTIFS('All ST Rms'!$J:$J,"Less than 15 Lacs",'All ST Rms'!$C:$C,Branchwise!C78)</f>
        <v>4</v>
      </c>
      <c r="L78" s="35">
        <f t="shared" si="1"/>
        <v>4</v>
      </c>
    </row>
    <row r="79" spans="1:12" x14ac:dyDescent="0.35">
      <c r="A79" s="6" t="s">
        <v>687</v>
      </c>
      <c r="B79" s="5" t="s">
        <v>11</v>
      </c>
      <c r="C79" s="7">
        <v>875</v>
      </c>
      <c r="D79" s="5" t="s">
        <v>618</v>
      </c>
      <c r="E79" s="5">
        <v>36931</v>
      </c>
      <c r="F79" s="5" t="s">
        <v>12</v>
      </c>
      <c r="G79" s="34">
        <f>SUMIFS('All ST Rms'!$I:$I,'All ST Rms'!$C:$C,Branchwise!C79)</f>
        <v>0.59297410768750003</v>
      </c>
      <c r="H79" s="35">
        <f>COUNTIFS('All ST Rms'!$J:$J,"Above 40 Lacs",'All ST Rms'!$C:$C,Branchwise!C79)</f>
        <v>0</v>
      </c>
      <c r="I79" s="35">
        <f>COUNTIFS('All ST Rms'!$J:$J,"Between 25 - 40 Lacs",'All ST Rms'!$C:$C,Branchwise!C79)</f>
        <v>0</v>
      </c>
      <c r="J79" s="35">
        <f>COUNTIFS('All ST Rms'!$J:$J,"Between 15 - 25 Lacs",'All ST Rms'!$C:$C,Branchwise!C79)</f>
        <v>0</v>
      </c>
      <c r="K79" s="35">
        <f>COUNTIFS('All ST Rms'!$J:$J,"Less than 15 Lacs",'All ST Rms'!$C:$C,Branchwise!C79)</f>
        <v>3</v>
      </c>
      <c r="L79" s="35">
        <f t="shared" si="1"/>
        <v>3</v>
      </c>
    </row>
    <row r="80" spans="1:12" x14ac:dyDescent="0.35">
      <c r="A80" s="6" t="s">
        <v>688</v>
      </c>
      <c r="B80" s="5" t="s">
        <v>15</v>
      </c>
      <c r="C80" s="7">
        <v>922</v>
      </c>
      <c r="D80" s="5" t="s">
        <v>438</v>
      </c>
      <c r="E80" s="5">
        <v>1891</v>
      </c>
      <c r="F80" s="5" t="s">
        <v>49</v>
      </c>
      <c r="G80" s="34">
        <f>SUMIFS('All ST Rms'!$I:$I,'All ST Rms'!$C:$C,Branchwise!C80)</f>
        <v>2.4743984770312499</v>
      </c>
      <c r="H80" s="35">
        <f>COUNTIFS('All ST Rms'!$J:$J,"Above 40 Lacs",'All ST Rms'!$C:$C,Branchwise!C80)</f>
        <v>0</v>
      </c>
      <c r="I80" s="35">
        <f>COUNTIFS('All ST Rms'!$J:$J,"Between 25 - 40 Lacs",'All ST Rms'!$C:$C,Branchwise!C80)</f>
        <v>0</v>
      </c>
      <c r="J80" s="35">
        <f>COUNTIFS('All ST Rms'!$J:$J,"Between 15 - 25 Lacs",'All ST Rms'!$C:$C,Branchwise!C80)</f>
        <v>0</v>
      </c>
      <c r="K80" s="35">
        <f>COUNTIFS('All ST Rms'!$J:$J,"Less than 15 Lacs",'All ST Rms'!$C:$C,Branchwise!C80)</f>
        <v>2</v>
      </c>
      <c r="L80" s="35">
        <f t="shared" si="1"/>
        <v>2</v>
      </c>
    </row>
    <row r="81" spans="1:12" x14ac:dyDescent="0.35">
      <c r="A81" s="6" t="s">
        <v>688</v>
      </c>
      <c r="B81" s="5" t="s">
        <v>15</v>
      </c>
      <c r="C81" s="7">
        <v>949</v>
      </c>
      <c r="D81" s="5" t="s">
        <v>211</v>
      </c>
      <c r="E81" s="5">
        <v>7053</v>
      </c>
      <c r="F81" s="5" t="s">
        <v>128</v>
      </c>
      <c r="G81" s="34">
        <f>SUMIFS('All ST Rms'!$I:$I,'All ST Rms'!$C:$C,Branchwise!C81)</f>
        <v>6.3841608607187474</v>
      </c>
      <c r="H81" s="35">
        <f>COUNTIFS('All ST Rms'!$J:$J,"Above 40 Lacs",'All ST Rms'!$C:$C,Branchwise!C81)</f>
        <v>0</v>
      </c>
      <c r="I81" s="35">
        <f>COUNTIFS('All ST Rms'!$J:$J,"Between 25 - 40 Lacs",'All ST Rms'!$C:$C,Branchwise!C81)</f>
        <v>0</v>
      </c>
      <c r="J81" s="35">
        <f>COUNTIFS('All ST Rms'!$J:$J,"Between 15 - 25 Lacs",'All ST Rms'!$C:$C,Branchwise!C81)</f>
        <v>0</v>
      </c>
      <c r="K81" s="35">
        <f>COUNTIFS('All ST Rms'!$J:$J,"Less than 15 Lacs",'All ST Rms'!$C:$C,Branchwise!C81)</f>
        <v>3</v>
      </c>
      <c r="L81" s="35">
        <f t="shared" si="1"/>
        <v>3</v>
      </c>
    </row>
    <row r="82" spans="1:12" x14ac:dyDescent="0.35">
      <c r="A82" s="6" t="s">
        <v>687</v>
      </c>
      <c r="B82" s="5" t="s">
        <v>11</v>
      </c>
      <c r="C82" s="7">
        <v>954</v>
      </c>
      <c r="D82" s="5" t="s">
        <v>550</v>
      </c>
      <c r="E82" s="5">
        <v>36931</v>
      </c>
      <c r="F82" s="5" t="s">
        <v>12</v>
      </c>
      <c r="G82" s="34">
        <f>SUMIFS('All ST Rms'!$I:$I,'All ST Rms'!$C:$C,Branchwise!C82)</f>
        <v>1.1943744446875</v>
      </c>
      <c r="H82" s="35">
        <f>COUNTIFS('All ST Rms'!$J:$J,"Above 40 Lacs",'All ST Rms'!$C:$C,Branchwise!C82)</f>
        <v>0</v>
      </c>
      <c r="I82" s="35">
        <f>COUNTIFS('All ST Rms'!$J:$J,"Between 25 - 40 Lacs",'All ST Rms'!$C:$C,Branchwise!C82)</f>
        <v>0</v>
      </c>
      <c r="J82" s="35">
        <f>COUNTIFS('All ST Rms'!$J:$J,"Between 15 - 25 Lacs",'All ST Rms'!$C:$C,Branchwise!C82)</f>
        <v>0</v>
      </c>
      <c r="K82" s="35">
        <f>COUNTIFS('All ST Rms'!$J:$J,"Less than 15 Lacs",'All ST Rms'!$C:$C,Branchwise!C82)</f>
        <v>2</v>
      </c>
      <c r="L82" s="35">
        <f t="shared" si="1"/>
        <v>2</v>
      </c>
    </row>
    <row r="83" spans="1:12" x14ac:dyDescent="0.35">
      <c r="A83" s="6" t="s">
        <v>686</v>
      </c>
      <c r="B83" s="5" t="s">
        <v>5</v>
      </c>
      <c r="C83" s="7">
        <v>989</v>
      </c>
      <c r="D83" s="5" t="s">
        <v>279</v>
      </c>
      <c r="E83" s="5">
        <v>7642</v>
      </c>
      <c r="F83" s="5" t="s">
        <v>42</v>
      </c>
      <c r="G83" s="34">
        <f>SUMIFS('All ST Rms'!$I:$I,'All ST Rms'!$C:$C,Branchwise!C83)</f>
        <v>11.39125164321875</v>
      </c>
      <c r="H83" s="35">
        <f>COUNTIFS('All ST Rms'!$J:$J,"Above 40 Lacs",'All ST Rms'!$C:$C,Branchwise!C83)</f>
        <v>0</v>
      </c>
      <c r="I83" s="35">
        <f>COUNTIFS('All ST Rms'!$J:$J,"Between 25 - 40 Lacs",'All ST Rms'!$C:$C,Branchwise!C83)</f>
        <v>0</v>
      </c>
      <c r="J83" s="35">
        <f>COUNTIFS('All ST Rms'!$J:$J,"Between 15 - 25 Lacs",'All ST Rms'!$C:$C,Branchwise!C83)</f>
        <v>0</v>
      </c>
      <c r="K83" s="35">
        <f>COUNTIFS('All ST Rms'!$J:$J,"Less than 15 Lacs",'All ST Rms'!$C:$C,Branchwise!C83)</f>
        <v>9</v>
      </c>
      <c r="L83" s="35">
        <f t="shared" si="1"/>
        <v>9</v>
      </c>
    </row>
    <row r="84" spans="1:12" x14ac:dyDescent="0.35">
      <c r="A84" s="6" t="s">
        <v>687</v>
      </c>
      <c r="B84" s="5" t="s">
        <v>11</v>
      </c>
      <c r="C84" s="7">
        <v>990</v>
      </c>
      <c r="D84" s="5" t="s">
        <v>254</v>
      </c>
      <c r="E84" s="5">
        <v>766</v>
      </c>
      <c r="F84" s="5" t="s">
        <v>24</v>
      </c>
      <c r="G84" s="34">
        <f>SUMIFS('All ST Rms'!$I:$I,'All ST Rms'!$C:$C,Branchwise!C84)</f>
        <v>10.744032257812499</v>
      </c>
      <c r="H84" s="35">
        <f>COUNTIFS('All ST Rms'!$J:$J,"Above 40 Lacs",'All ST Rms'!$C:$C,Branchwise!C84)</f>
        <v>0</v>
      </c>
      <c r="I84" s="35">
        <f>COUNTIFS('All ST Rms'!$J:$J,"Between 25 - 40 Lacs",'All ST Rms'!$C:$C,Branchwise!C84)</f>
        <v>0</v>
      </c>
      <c r="J84" s="35">
        <f>COUNTIFS('All ST Rms'!$J:$J,"Between 15 - 25 Lacs",'All ST Rms'!$C:$C,Branchwise!C84)</f>
        <v>0</v>
      </c>
      <c r="K84" s="35">
        <f>COUNTIFS('All ST Rms'!$J:$J,"Less than 15 Lacs",'All ST Rms'!$C:$C,Branchwise!C84)</f>
        <v>4</v>
      </c>
      <c r="L84" s="35">
        <f t="shared" si="1"/>
        <v>4</v>
      </c>
    </row>
    <row r="85" spans="1:12" x14ac:dyDescent="0.35">
      <c r="A85" s="6" t="s">
        <v>689</v>
      </c>
      <c r="B85" s="5" t="s">
        <v>20</v>
      </c>
      <c r="C85" s="7">
        <v>999</v>
      </c>
      <c r="D85" s="5" t="s">
        <v>54</v>
      </c>
      <c r="E85" s="5">
        <v>7900</v>
      </c>
      <c r="F85" s="5" t="s">
        <v>55</v>
      </c>
      <c r="G85" s="34">
        <f>SUMIFS('All ST Rms'!$I:$I,'All ST Rms'!$C:$C,Branchwise!C85)</f>
        <v>2.5170667178437491</v>
      </c>
      <c r="H85" s="35">
        <f>COUNTIFS('All ST Rms'!$J:$J,"Above 40 Lacs",'All ST Rms'!$C:$C,Branchwise!C85)</f>
        <v>0</v>
      </c>
      <c r="I85" s="35">
        <f>COUNTIFS('All ST Rms'!$J:$J,"Between 25 - 40 Lacs",'All ST Rms'!$C:$C,Branchwise!C85)</f>
        <v>0</v>
      </c>
      <c r="J85" s="35">
        <f>COUNTIFS('All ST Rms'!$J:$J,"Between 15 - 25 Lacs",'All ST Rms'!$C:$C,Branchwise!C85)</f>
        <v>0</v>
      </c>
      <c r="K85" s="35">
        <f>COUNTIFS('All ST Rms'!$J:$J,"Less than 15 Lacs",'All ST Rms'!$C:$C,Branchwise!C85)</f>
        <v>4</v>
      </c>
      <c r="L85" s="35">
        <f t="shared" si="1"/>
        <v>4</v>
      </c>
    </row>
    <row r="86" spans="1:12" x14ac:dyDescent="0.35">
      <c r="A86" s="6" t="s">
        <v>689</v>
      </c>
      <c r="B86" s="5" t="s">
        <v>20</v>
      </c>
      <c r="C86" s="7">
        <v>1000</v>
      </c>
      <c r="D86" s="5" t="s">
        <v>116</v>
      </c>
      <c r="E86" s="5">
        <v>897</v>
      </c>
      <c r="F86" s="5" t="s">
        <v>31</v>
      </c>
      <c r="G86" s="34">
        <f>SUMIFS('All ST Rms'!$I:$I,'All ST Rms'!$C:$C,Branchwise!C86)</f>
        <v>7.4082054054062496</v>
      </c>
      <c r="H86" s="35">
        <f>COUNTIFS('All ST Rms'!$J:$J,"Above 40 Lacs",'All ST Rms'!$C:$C,Branchwise!C86)</f>
        <v>0</v>
      </c>
      <c r="I86" s="35">
        <f>COUNTIFS('All ST Rms'!$J:$J,"Between 25 - 40 Lacs",'All ST Rms'!$C:$C,Branchwise!C86)</f>
        <v>0</v>
      </c>
      <c r="J86" s="35">
        <f>COUNTIFS('All ST Rms'!$J:$J,"Between 15 - 25 Lacs",'All ST Rms'!$C:$C,Branchwise!C86)</f>
        <v>0</v>
      </c>
      <c r="K86" s="35">
        <f>COUNTIFS('All ST Rms'!$J:$J,"Less than 15 Lacs",'All ST Rms'!$C:$C,Branchwise!C86)</f>
        <v>5</v>
      </c>
      <c r="L86" s="35">
        <f t="shared" si="1"/>
        <v>5</v>
      </c>
    </row>
    <row r="87" spans="1:12" x14ac:dyDescent="0.35">
      <c r="A87" s="6" t="s">
        <v>688</v>
      </c>
      <c r="B87" s="5" t="s">
        <v>15</v>
      </c>
      <c r="C87" s="7">
        <v>1006</v>
      </c>
      <c r="D87" s="5" t="s">
        <v>235</v>
      </c>
      <c r="E87" s="5">
        <v>942</v>
      </c>
      <c r="F87" s="5" t="s">
        <v>16</v>
      </c>
      <c r="G87" s="34">
        <f>SUMIFS('All ST Rms'!$I:$I,'All ST Rms'!$C:$C,Branchwise!C87)</f>
        <v>10.27263508696875</v>
      </c>
      <c r="H87" s="35">
        <f>COUNTIFS('All ST Rms'!$J:$J,"Above 40 Lacs",'All ST Rms'!$C:$C,Branchwise!C87)</f>
        <v>0</v>
      </c>
      <c r="I87" s="35">
        <f>COUNTIFS('All ST Rms'!$J:$J,"Between 25 - 40 Lacs",'All ST Rms'!$C:$C,Branchwise!C87)</f>
        <v>0</v>
      </c>
      <c r="J87" s="35">
        <f>COUNTIFS('All ST Rms'!$J:$J,"Between 15 - 25 Lacs",'All ST Rms'!$C:$C,Branchwise!C87)</f>
        <v>0</v>
      </c>
      <c r="K87" s="35">
        <f>COUNTIFS('All ST Rms'!$J:$J,"Less than 15 Lacs",'All ST Rms'!$C:$C,Branchwise!C87)</f>
        <v>8</v>
      </c>
      <c r="L87" s="35">
        <f t="shared" si="1"/>
        <v>8</v>
      </c>
    </row>
    <row r="88" spans="1:12" x14ac:dyDescent="0.35">
      <c r="A88" s="6" t="s">
        <v>686</v>
      </c>
      <c r="B88" s="5" t="s">
        <v>5</v>
      </c>
      <c r="C88" s="7">
        <v>1009</v>
      </c>
      <c r="D88" s="5" t="s">
        <v>614</v>
      </c>
      <c r="E88" s="5">
        <v>16123</v>
      </c>
      <c r="F88" s="5" t="s">
        <v>92</v>
      </c>
      <c r="G88" s="34">
        <f>SUMIFS('All ST Rms'!$I:$I,'All ST Rms'!$C:$C,Branchwise!C88)</f>
        <v>2.8066563480312503</v>
      </c>
      <c r="H88" s="35">
        <f>COUNTIFS('All ST Rms'!$J:$J,"Above 40 Lacs",'All ST Rms'!$C:$C,Branchwise!C88)</f>
        <v>0</v>
      </c>
      <c r="I88" s="35">
        <f>COUNTIFS('All ST Rms'!$J:$J,"Between 25 - 40 Lacs",'All ST Rms'!$C:$C,Branchwise!C88)</f>
        <v>0</v>
      </c>
      <c r="J88" s="35">
        <f>COUNTIFS('All ST Rms'!$J:$J,"Between 15 - 25 Lacs",'All ST Rms'!$C:$C,Branchwise!C88)</f>
        <v>0</v>
      </c>
      <c r="K88" s="35">
        <f>COUNTIFS('All ST Rms'!$J:$J,"Less than 15 Lacs",'All ST Rms'!$C:$C,Branchwise!C88)</f>
        <v>2</v>
      </c>
      <c r="L88" s="35">
        <f t="shared" si="1"/>
        <v>2</v>
      </c>
    </row>
    <row r="89" spans="1:12" x14ac:dyDescent="0.35">
      <c r="A89" s="6" t="s">
        <v>689</v>
      </c>
      <c r="B89" s="5" t="s">
        <v>20</v>
      </c>
      <c r="C89" s="7">
        <v>1028</v>
      </c>
      <c r="D89" s="5" t="s">
        <v>506</v>
      </c>
      <c r="E89" s="5">
        <v>7900</v>
      </c>
      <c r="F89" s="5" t="s">
        <v>55</v>
      </c>
      <c r="G89" s="34">
        <f>SUMIFS('All ST Rms'!$I:$I,'All ST Rms'!$C:$C,Branchwise!C89)</f>
        <v>2.4007815118750004</v>
      </c>
      <c r="H89" s="35">
        <f>COUNTIFS('All ST Rms'!$J:$J,"Above 40 Lacs",'All ST Rms'!$C:$C,Branchwise!C89)</f>
        <v>0</v>
      </c>
      <c r="I89" s="35">
        <f>COUNTIFS('All ST Rms'!$J:$J,"Between 25 - 40 Lacs",'All ST Rms'!$C:$C,Branchwise!C89)</f>
        <v>0</v>
      </c>
      <c r="J89" s="35">
        <f>COUNTIFS('All ST Rms'!$J:$J,"Between 15 - 25 Lacs",'All ST Rms'!$C:$C,Branchwise!C89)</f>
        <v>0</v>
      </c>
      <c r="K89" s="35">
        <f>COUNTIFS('All ST Rms'!$J:$J,"Less than 15 Lacs",'All ST Rms'!$C:$C,Branchwise!C89)</f>
        <v>4</v>
      </c>
      <c r="L89" s="35">
        <f t="shared" si="1"/>
        <v>4</v>
      </c>
    </row>
    <row r="90" spans="1:12" x14ac:dyDescent="0.35">
      <c r="A90" s="6" t="s">
        <v>688</v>
      </c>
      <c r="B90" s="5" t="s">
        <v>15</v>
      </c>
      <c r="C90" s="7">
        <v>1032</v>
      </c>
      <c r="D90" s="5" t="s">
        <v>200</v>
      </c>
      <c r="E90" s="5">
        <v>19526</v>
      </c>
      <c r="F90" s="5" t="s">
        <v>36</v>
      </c>
      <c r="G90" s="34">
        <f>SUMIFS('All ST Rms'!$I:$I,'All ST Rms'!$C:$C,Branchwise!C90)</f>
        <v>7.6123715513437498</v>
      </c>
      <c r="H90" s="35">
        <f>COUNTIFS('All ST Rms'!$J:$J,"Above 40 Lacs",'All ST Rms'!$C:$C,Branchwise!C90)</f>
        <v>0</v>
      </c>
      <c r="I90" s="35">
        <f>COUNTIFS('All ST Rms'!$J:$J,"Between 25 - 40 Lacs",'All ST Rms'!$C:$C,Branchwise!C90)</f>
        <v>0</v>
      </c>
      <c r="J90" s="35">
        <f>COUNTIFS('All ST Rms'!$J:$J,"Between 15 - 25 Lacs",'All ST Rms'!$C:$C,Branchwise!C90)</f>
        <v>0</v>
      </c>
      <c r="K90" s="35">
        <f>COUNTIFS('All ST Rms'!$J:$J,"Less than 15 Lacs",'All ST Rms'!$C:$C,Branchwise!C90)</f>
        <v>4</v>
      </c>
      <c r="L90" s="35">
        <f t="shared" si="1"/>
        <v>4</v>
      </c>
    </row>
    <row r="91" spans="1:12" x14ac:dyDescent="0.35">
      <c r="A91" s="6" t="s">
        <v>689</v>
      </c>
      <c r="B91" s="5" t="s">
        <v>20</v>
      </c>
      <c r="C91" s="7">
        <v>1059</v>
      </c>
      <c r="D91" s="5" t="s">
        <v>144</v>
      </c>
      <c r="E91" s="5">
        <v>1192</v>
      </c>
      <c r="F91" s="5" t="s">
        <v>21</v>
      </c>
      <c r="G91" s="34">
        <f>SUMIFS('All ST Rms'!$I:$I,'All ST Rms'!$C:$C,Branchwise!C91)</f>
        <v>11.51491016984375</v>
      </c>
      <c r="H91" s="35">
        <f>COUNTIFS('All ST Rms'!$J:$J,"Above 40 Lacs",'All ST Rms'!$C:$C,Branchwise!C91)</f>
        <v>0</v>
      </c>
      <c r="I91" s="35">
        <f>COUNTIFS('All ST Rms'!$J:$J,"Between 25 - 40 Lacs",'All ST Rms'!$C:$C,Branchwise!C91)</f>
        <v>0</v>
      </c>
      <c r="J91" s="35">
        <f>COUNTIFS('All ST Rms'!$J:$J,"Between 15 - 25 Lacs",'All ST Rms'!$C:$C,Branchwise!C91)</f>
        <v>0</v>
      </c>
      <c r="K91" s="35">
        <f>COUNTIFS('All ST Rms'!$J:$J,"Less than 15 Lacs",'All ST Rms'!$C:$C,Branchwise!C91)</f>
        <v>3</v>
      </c>
      <c r="L91" s="35">
        <f t="shared" si="1"/>
        <v>3</v>
      </c>
    </row>
    <row r="92" spans="1:12" x14ac:dyDescent="0.35">
      <c r="A92" s="6" t="s">
        <v>688</v>
      </c>
      <c r="B92" s="5" t="s">
        <v>15</v>
      </c>
      <c r="C92" s="7">
        <v>1073</v>
      </c>
      <c r="D92" s="5" t="s">
        <v>190</v>
      </c>
      <c r="E92" s="5">
        <v>1891</v>
      </c>
      <c r="F92" s="5" t="s">
        <v>49</v>
      </c>
      <c r="G92" s="34">
        <f>SUMIFS('All ST Rms'!$I:$I,'All ST Rms'!$C:$C,Branchwise!C92)</f>
        <v>4.4764707733125011</v>
      </c>
      <c r="H92" s="35">
        <f>COUNTIFS('All ST Rms'!$J:$J,"Above 40 Lacs",'All ST Rms'!$C:$C,Branchwise!C92)</f>
        <v>0</v>
      </c>
      <c r="I92" s="35">
        <f>COUNTIFS('All ST Rms'!$J:$J,"Between 25 - 40 Lacs",'All ST Rms'!$C:$C,Branchwise!C92)</f>
        <v>0</v>
      </c>
      <c r="J92" s="35">
        <f>COUNTIFS('All ST Rms'!$J:$J,"Between 15 - 25 Lacs",'All ST Rms'!$C:$C,Branchwise!C92)</f>
        <v>0</v>
      </c>
      <c r="K92" s="35">
        <f>COUNTIFS('All ST Rms'!$J:$J,"Less than 15 Lacs",'All ST Rms'!$C:$C,Branchwise!C92)</f>
        <v>3</v>
      </c>
      <c r="L92" s="35">
        <f t="shared" si="1"/>
        <v>3</v>
      </c>
    </row>
    <row r="93" spans="1:12" x14ac:dyDescent="0.35">
      <c r="A93" s="6" t="s">
        <v>688</v>
      </c>
      <c r="B93" s="5" t="s">
        <v>15</v>
      </c>
      <c r="C93" s="7">
        <v>1074</v>
      </c>
      <c r="D93" s="5" t="s">
        <v>454</v>
      </c>
      <c r="E93" s="5">
        <v>1891</v>
      </c>
      <c r="F93" s="5" t="s">
        <v>49</v>
      </c>
      <c r="G93" s="34">
        <f>SUMIFS('All ST Rms'!$I:$I,'All ST Rms'!$C:$C,Branchwise!C93)</f>
        <v>5.7039403026562505</v>
      </c>
      <c r="H93" s="35">
        <f>COUNTIFS('All ST Rms'!$J:$J,"Above 40 Lacs",'All ST Rms'!$C:$C,Branchwise!C93)</f>
        <v>0</v>
      </c>
      <c r="I93" s="35">
        <f>COUNTIFS('All ST Rms'!$J:$J,"Between 25 - 40 Lacs",'All ST Rms'!$C:$C,Branchwise!C93)</f>
        <v>0</v>
      </c>
      <c r="J93" s="35">
        <f>COUNTIFS('All ST Rms'!$J:$J,"Between 15 - 25 Lacs",'All ST Rms'!$C:$C,Branchwise!C93)</f>
        <v>0</v>
      </c>
      <c r="K93" s="35">
        <f>COUNTIFS('All ST Rms'!$J:$J,"Less than 15 Lacs",'All ST Rms'!$C:$C,Branchwise!C93)</f>
        <v>2</v>
      </c>
      <c r="L93" s="35">
        <f t="shared" si="1"/>
        <v>2</v>
      </c>
    </row>
    <row r="94" spans="1:12" x14ac:dyDescent="0.35">
      <c r="A94" s="6" t="s">
        <v>688</v>
      </c>
      <c r="B94" s="5" t="s">
        <v>15</v>
      </c>
      <c r="C94" s="7">
        <v>1077</v>
      </c>
      <c r="D94" s="5" t="s">
        <v>281</v>
      </c>
      <c r="E94" s="5">
        <v>1891</v>
      </c>
      <c r="F94" s="5" t="s">
        <v>49</v>
      </c>
      <c r="G94" s="34">
        <f>SUMIFS('All ST Rms'!$I:$I,'All ST Rms'!$C:$C,Branchwise!C94)</f>
        <v>16.87624574718749</v>
      </c>
      <c r="H94" s="35">
        <f>COUNTIFS('All ST Rms'!$J:$J,"Above 40 Lacs",'All ST Rms'!$C:$C,Branchwise!C94)</f>
        <v>0</v>
      </c>
      <c r="I94" s="35">
        <f>COUNTIFS('All ST Rms'!$J:$J,"Between 25 - 40 Lacs",'All ST Rms'!$C:$C,Branchwise!C94)</f>
        <v>0</v>
      </c>
      <c r="J94" s="35">
        <f>COUNTIFS('All ST Rms'!$J:$J,"Between 15 - 25 Lacs",'All ST Rms'!$C:$C,Branchwise!C94)</f>
        <v>0</v>
      </c>
      <c r="K94" s="35">
        <f>COUNTIFS('All ST Rms'!$J:$J,"Less than 15 Lacs",'All ST Rms'!$C:$C,Branchwise!C94)</f>
        <v>2</v>
      </c>
      <c r="L94" s="35">
        <f t="shared" si="1"/>
        <v>2</v>
      </c>
    </row>
    <row r="95" spans="1:12" x14ac:dyDescent="0.35">
      <c r="A95" s="6" t="s">
        <v>689</v>
      </c>
      <c r="B95" s="5" t="s">
        <v>20</v>
      </c>
      <c r="C95" s="7">
        <v>1082</v>
      </c>
      <c r="D95" s="5" t="s">
        <v>246</v>
      </c>
      <c r="E95" s="5">
        <v>1192</v>
      </c>
      <c r="F95" s="5" t="s">
        <v>21</v>
      </c>
      <c r="G95" s="34">
        <f>SUMIFS('All ST Rms'!$I:$I,'All ST Rms'!$C:$C,Branchwise!C95)</f>
        <v>1.074896625</v>
      </c>
      <c r="H95" s="35">
        <f>COUNTIFS('All ST Rms'!$J:$J,"Above 40 Lacs",'All ST Rms'!$C:$C,Branchwise!C95)</f>
        <v>0</v>
      </c>
      <c r="I95" s="35">
        <f>COUNTIFS('All ST Rms'!$J:$J,"Between 25 - 40 Lacs",'All ST Rms'!$C:$C,Branchwise!C95)</f>
        <v>0</v>
      </c>
      <c r="J95" s="35">
        <f>COUNTIFS('All ST Rms'!$J:$J,"Between 15 - 25 Lacs",'All ST Rms'!$C:$C,Branchwise!C95)</f>
        <v>0</v>
      </c>
      <c r="K95" s="35">
        <f>COUNTIFS('All ST Rms'!$J:$J,"Less than 15 Lacs",'All ST Rms'!$C:$C,Branchwise!C95)</f>
        <v>1</v>
      </c>
      <c r="L95" s="35">
        <f t="shared" si="1"/>
        <v>1</v>
      </c>
    </row>
    <row r="96" spans="1:12" x14ac:dyDescent="0.35">
      <c r="A96" s="6" t="s">
        <v>688</v>
      </c>
      <c r="B96" s="5" t="s">
        <v>15</v>
      </c>
      <c r="C96" s="7">
        <v>1095</v>
      </c>
      <c r="D96" s="5" t="s">
        <v>313</v>
      </c>
      <c r="E96" s="5">
        <v>8987</v>
      </c>
      <c r="F96" s="5" t="s">
        <v>163</v>
      </c>
      <c r="G96" s="34">
        <f>SUMIFS('All ST Rms'!$I:$I,'All ST Rms'!$C:$C,Branchwise!C96)</f>
        <v>3.5634446409375</v>
      </c>
      <c r="H96" s="35">
        <f>COUNTIFS('All ST Rms'!$J:$J,"Above 40 Lacs",'All ST Rms'!$C:$C,Branchwise!C96)</f>
        <v>0</v>
      </c>
      <c r="I96" s="35">
        <f>COUNTIFS('All ST Rms'!$J:$J,"Between 25 - 40 Lacs",'All ST Rms'!$C:$C,Branchwise!C96)</f>
        <v>0</v>
      </c>
      <c r="J96" s="35">
        <f>COUNTIFS('All ST Rms'!$J:$J,"Between 15 - 25 Lacs",'All ST Rms'!$C:$C,Branchwise!C96)</f>
        <v>0</v>
      </c>
      <c r="K96" s="35">
        <f>COUNTIFS('All ST Rms'!$J:$J,"Less than 15 Lacs",'All ST Rms'!$C:$C,Branchwise!C96)</f>
        <v>3</v>
      </c>
      <c r="L96" s="35">
        <f t="shared" si="1"/>
        <v>3</v>
      </c>
    </row>
    <row r="97" spans="1:12" x14ac:dyDescent="0.35">
      <c r="A97" s="6" t="s">
        <v>689</v>
      </c>
      <c r="B97" s="5" t="s">
        <v>20</v>
      </c>
      <c r="C97" s="7">
        <v>1100</v>
      </c>
      <c r="D97" s="5" t="s">
        <v>170</v>
      </c>
      <c r="E97" s="5">
        <v>1192</v>
      </c>
      <c r="F97" s="5" t="s">
        <v>21</v>
      </c>
      <c r="G97" s="34">
        <f>SUMIFS('All ST Rms'!$I:$I,'All ST Rms'!$C:$C,Branchwise!C97)</f>
        <v>2.9447446817499996</v>
      </c>
      <c r="H97" s="35">
        <f>COUNTIFS('All ST Rms'!$J:$J,"Above 40 Lacs",'All ST Rms'!$C:$C,Branchwise!C97)</f>
        <v>0</v>
      </c>
      <c r="I97" s="35">
        <f>COUNTIFS('All ST Rms'!$J:$J,"Between 25 - 40 Lacs",'All ST Rms'!$C:$C,Branchwise!C97)</f>
        <v>0</v>
      </c>
      <c r="J97" s="35">
        <f>COUNTIFS('All ST Rms'!$J:$J,"Between 15 - 25 Lacs",'All ST Rms'!$C:$C,Branchwise!C97)</f>
        <v>0</v>
      </c>
      <c r="K97" s="35">
        <f>COUNTIFS('All ST Rms'!$J:$J,"Less than 15 Lacs",'All ST Rms'!$C:$C,Branchwise!C97)</f>
        <v>2</v>
      </c>
      <c r="L97" s="35">
        <f t="shared" si="1"/>
        <v>2</v>
      </c>
    </row>
    <row r="98" spans="1:12" x14ac:dyDescent="0.35">
      <c r="A98" s="6" t="s">
        <v>688</v>
      </c>
      <c r="B98" s="5" t="s">
        <v>15</v>
      </c>
      <c r="C98" s="7">
        <v>1131</v>
      </c>
      <c r="D98" s="5" t="s">
        <v>257</v>
      </c>
      <c r="E98" s="5">
        <v>7053</v>
      </c>
      <c r="F98" s="5" t="s">
        <v>128</v>
      </c>
      <c r="G98" s="34">
        <f>SUMIFS('All ST Rms'!$I:$I,'All ST Rms'!$C:$C,Branchwise!C98)</f>
        <v>6.1241109622500014</v>
      </c>
      <c r="H98" s="35">
        <f>COUNTIFS('All ST Rms'!$J:$J,"Above 40 Lacs",'All ST Rms'!$C:$C,Branchwise!C98)</f>
        <v>0</v>
      </c>
      <c r="I98" s="35">
        <f>COUNTIFS('All ST Rms'!$J:$J,"Between 25 - 40 Lacs",'All ST Rms'!$C:$C,Branchwise!C98)</f>
        <v>0</v>
      </c>
      <c r="J98" s="35">
        <f>COUNTIFS('All ST Rms'!$J:$J,"Between 15 - 25 Lacs",'All ST Rms'!$C:$C,Branchwise!C98)</f>
        <v>0</v>
      </c>
      <c r="K98" s="35">
        <f>COUNTIFS('All ST Rms'!$J:$J,"Less than 15 Lacs",'All ST Rms'!$C:$C,Branchwise!C98)</f>
        <v>3</v>
      </c>
      <c r="L98" s="35">
        <f t="shared" si="1"/>
        <v>3</v>
      </c>
    </row>
    <row r="99" spans="1:12" x14ac:dyDescent="0.35">
      <c r="A99" s="6" t="s">
        <v>689</v>
      </c>
      <c r="B99" s="5" t="s">
        <v>20</v>
      </c>
      <c r="C99" s="7">
        <v>1205</v>
      </c>
      <c r="D99" s="5" t="s">
        <v>178</v>
      </c>
      <c r="E99" s="5">
        <v>7258</v>
      </c>
      <c r="F99" s="5" t="s">
        <v>67</v>
      </c>
      <c r="G99" s="34">
        <f>SUMIFS('All ST Rms'!$I:$I,'All ST Rms'!$C:$C,Branchwise!C99)</f>
        <v>2.1496429740312504</v>
      </c>
      <c r="H99" s="35">
        <f>COUNTIFS('All ST Rms'!$J:$J,"Above 40 Lacs",'All ST Rms'!$C:$C,Branchwise!C99)</f>
        <v>0</v>
      </c>
      <c r="I99" s="35">
        <f>COUNTIFS('All ST Rms'!$J:$J,"Between 25 - 40 Lacs",'All ST Rms'!$C:$C,Branchwise!C99)</f>
        <v>0</v>
      </c>
      <c r="J99" s="35">
        <f>COUNTIFS('All ST Rms'!$J:$J,"Between 15 - 25 Lacs",'All ST Rms'!$C:$C,Branchwise!C99)</f>
        <v>0</v>
      </c>
      <c r="K99" s="35">
        <f>COUNTIFS('All ST Rms'!$J:$J,"Less than 15 Lacs",'All ST Rms'!$C:$C,Branchwise!C99)</f>
        <v>2</v>
      </c>
      <c r="L99" s="35">
        <f t="shared" si="1"/>
        <v>2</v>
      </c>
    </row>
    <row r="100" spans="1:12" x14ac:dyDescent="0.35">
      <c r="A100" s="6" t="s">
        <v>688</v>
      </c>
      <c r="B100" s="5" t="s">
        <v>15</v>
      </c>
      <c r="C100" s="7">
        <v>1209</v>
      </c>
      <c r="D100" s="5" t="s">
        <v>325</v>
      </c>
      <c r="E100" s="5">
        <v>19526</v>
      </c>
      <c r="F100" s="5" t="s">
        <v>36</v>
      </c>
      <c r="G100" s="34">
        <f>SUMIFS('All ST Rms'!$I:$I,'All ST Rms'!$C:$C,Branchwise!C100)</f>
        <v>0.78347218237499994</v>
      </c>
      <c r="H100" s="35">
        <f>COUNTIFS('All ST Rms'!$J:$J,"Above 40 Lacs",'All ST Rms'!$C:$C,Branchwise!C100)</f>
        <v>0</v>
      </c>
      <c r="I100" s="35">
        <f>COUNTIFS('All ST Rms'!$J:$J,"Between 25 - 40 Lacs",'All ST Rms'!$C:$C,Branchwise!C100)</f>
        <v>0</v>
      </c>
      <c r="J100" s="35">
        <f>COUNTIFS('All ST Rms'!$J:$J,"Between 15 - 25 Lacs",'All ST Rms'!$C:$C,Branchwise!C100)</f>
        <v>0</v>
      </c>
      <c r="K100" s="35">
        <f>COUNTIFS('All ST Rms'!$J:$J,"Less than 15 Lacs",'All ST Rms'!$C:$C,Branchwise!C100)</f>
        <v>2</v>
      </c>
      <c r="L100" s="35">
        <f t="shared" si="1"/>
        <v>2</v>
      </c>
    </row>
    <row r="101" spans="1:12" x14ac:dyDescent="0.35">
      <c r="A101" s="6" t="s">
        <v>688</v>
      </c>
      <c r="B101" s="5" t="s">
        <v>15</v>
      </c>
      <c r="C101" s="7">
        <v>1218</v>
      </c>
      <c r="D101" s="5" t="s">
        <v>333</v>
      </c>
      <c r="E101" s="5">
        <v>19526</v>
      </c>
      <c r="F101" s="5" t="s">
        <v>36</v>
      </c>
      <c r="G101" s="34">
        <f>SUMIFS('All ST Rms'!$I:$I,'All ST Rms'!$C:$C,Branchwise!C101)</f>
        <v>0.94771152078125009</v>
      </c>
      <c r="H101" s="35">
        <f>COUNTIFS('All ST Rms'!$J:$J,"Above 40 Lacs",'All ST Rms'!$C:$C,Branchwise!C101)</f>
        <v>0</v>
      </c>
      <c r="I101" s="35">
        <f>COUNTIFS('All ST Rms'!$J:$J,"Between 25 - 40 Lacs",'All ST Rms'!$C:$C,Branchwise!C101)</f>
        <v>0</v>
      </c>
      <c r="J101" s="35">
        <f>COUNTIFS('All ST Rms'!$J:$J,"Between 15 - 25 Lacs",'All ST Rms'!$C:$C,Branchwise!C101)</f>
        <v>0</v>
      </c>
      <c r="K101" s="35">
        <f>COUNTIFS('All ST Rms'!$J:$J,"Less than 15 Lacs",'All ST Rms'!$C:$C,Branchwise!C101)</f>
        <v>3</v>
      </c>
      <c r="L101" s="35">
        <f t="shared" si="1"/>
        <v>3</v>
      </c>
    </row>
    <row r="102" spans="1:12" x14ac:dyDescent="0.35">
      <c r="A102" s="6" t="s">
        <v>689</v>
      </c>
      <c r="B102" s="5" t="s">
        <v>20</v>
      </c>
      <c r="C102" s="7">
        <v>1233</v>
      </c>
      <c r="D102" s="5" t="s">
        <v>259</v>
      </c>
      <c r="E102" s="5">
        <v>7900</v>
      </c>
      <c r="F102" s="5" t="s">
        <v>55</v>
      </c>
      <c r="G102" s="34">
        <f>SUMIFS('All ST Rms'!$I:$I,'All ST Rms'!$C:$C,Branchwise!C102)</f>
        <v>2.6580380505937504</v>
      </c>
      <c r="H102" s="35">
        <f>COUNTIFS('All ST Rms'!$J:$J,"Above 40 Lacs",'All ST Rms'!$C:$C,Branchwise!C102)</f>
        <v>0</v>
      </c>
      <c r="I102" s="35">
        <f>COUNTIFS('All ST Rms'!$J:$J,"Between 25 - 40 Lacs",'All ST Rms'!$C:$C,Branchwise!C102)</f>
        <v>0</v>
      </c>
      <c r="J102" s="35">
        <f>COUNTIFS('All ST Rms'!$J:$J,"Between 15 - 25 Lacs",'All ST Rms'!$C:$C,Branchwise!C102)</f>
        <v>0</v>
      </c>
      <c r="K102" s="35">
        <f>COUNTIFS('All ST Rms'!$J:$J,"Less than 15 Lacs",'All ST Rms'!$C:$C,Branchwise!C102)</f>
        <v>3</v>
      </c>
      <c r="L102" s="35">
        <f t="shared" si="1"/>
        <v>3</v>
      </c>
    </row>
    <row r="103" spans="1:12" x14ac:dyDescent="0.35">
      <c r="A103" s="6" t="s">
        <v>686</v>
      </c>
      <c r="B103" s="5" t="s">
        <v>5</v>
      </c>
      <c r="C103" s="7">
        <v>1234</v>
      </c>
      <c r="D103" s="5" t="s">
        <v>138</v>
      </c>
      <c r="E103" s="5">
        <v>995</v>
      </c>
      <c r="F103" s="5" t="s">
        <v>97</v>
      </c>
      <c r="G103" s="34">
        <f>SUMIFS('All ST Rms'!$I:$I,'All ST Rms'!$C:$C,Branchwise!C103)</f>
        <v>2.3649339533437503</v>
      </c>
      <c r="H103" s="35">
        <f>COUNTIFS('All ST Rms'!$J:$J,"Above 40 Lacs",'All ST Rms'!$C:$C,Branchwise!C103)</f>
        <v>0</v>
      </c>
      <c r="I103" s="35">
        <f>COUNTIFS('All ST Rms'!$J:$J,"Between 25 - 40 Lacs",'All ST Rms'!$C:$C,Branchwise!C103)</f>
        <v>0</v>
      </c>
      <c r="J103" s="35">
        <f>COUNTIFS('All ST Rms'!$J:$J,"Between 15 - 25 Lacs",'All ST Rms'!$C:$C,Branchwise!C103)</f>
        <v>0</v>
      </c>
      <c r="K103" s="35">
        <f>COUNTIFS('All ST Rms'!$J:$J,"Less than 15 Lacs",'All ST Rms'!$C:$C,Branchwise!C103)</f>
        <v>4</v>
      </c>
      <c r="L103" s="35">
        <f t="shared" si="1"/>
        <v>4</v>
      </c>
    </row>
    <row r="104" spans="1:12" x14ac:dyDescent="0.35">
      <c r="A104" s="6" t="s">
        <v>686</v>
      </c>
      <c r="B104" s="5" t="s">
        <v>5</v>
      </c>
      <c r="C104" s="7">
        <v>1235</v>
      </c>
      <c r="D104" s="5" t="s">
        <v>286</v>
      </c>
      <c r="E104" s="5">
        <v>7642</v>
      </c>
      <c r="F104" s="5" t="s">
        <v>42</v>
      </c>
      <c r="G104" s="34">
        <f>SUMIFS('All ST Rms'!$I:$I,'All ST Rms'!$C:$C,Branchwise!C104)</f>
        <v>6.4407265572812511</v>
      </c>
      <c r="H104" s="35">
        <f>COUNTIFS('All ST Rms'!$J:$J,"Above 40 Lacs",'All ST Rms'!$C:$C,Branchwise!C104)</f>
        <v>0</v>
      </c>
      <c r="I104" s="35">
        <f>COUNTIFS('All ST Rms'!$J:$J,"Between 25 - 40 Lacs",'All ST Rms'!$C:$C,Branchwise!C104)</f>
        <v>0</v>
      </c>
      <c r="J104" s="35">
        <f>COUNTIFS('All ST Rms'!$J:$J,"Between 15 - 25 Lacs",'All ST Rms'!$C:$C,Branchwise!C104)</f>
        <v>0</v>
      </c>
      <c r="K104" s="35">
        <f>COUNTIFS('All ST Rms'!$J:$J,"Less than 15 Lacs",'All ST Rms'!$C:$C,Branchwise!C104)</f>
        <v>3</v>
      </c>
      <c r="L104" s="35">
        <f t="shared" si="1"/>
        <v>3</v>
      </c>
    </row>
    <row r="105" spans="1:12" x14ac:dyDescent="0.35">
      <c r="A105" s="6" t="s">
        <v>689</v>
      </c>
      <c r="B105" s="5" t="s">
        <v>20</v>
      </c>
      <c r="C105" s="7">
        <v>1259</v>
      </c>
      <c r="D105" s="5" t="s">
        <v>387</v>
      </c>
      <c r="E105" s="5">
        <v>7900</v>
      </c>
      <c r="F105" s="5" t="s">
        <v>55</v>
      </c>
      <c r="G105" s="34">
        <f>SUMIFS('All ST Rms'!$I:$I,'All ST Rms'!$C:$C,Branchwise!C105)</f>
        <v>2.5164766543749999</v>
      </c>
      <c r="H105" s="35">
        <f>COUNTIFS('All ST Rms'!$J:$J,"Above 40 Lacs",'All ST Rms'!$C:$C,Branchwise!C105)</f>
        <v>0</v>
      </c>
      <c r="I105" s="35">
        <f>COUNTIFS('All ST Rms'!$J:$J,"Between 25 - 40 Lacs",'All ST Rms'!$C:$C,Branchwise!C105)</f>
        <v>0</v>
      </c>
      <c r="J105" s="35">
        <f>COUNTIFS('All ST Rms'!$J:$J,"Between 15 - 25 Lacs",'All ST Rms'!$C:$C,Branchwise!C105)</f>
        <v>0</v>
      </c>
      <c r="K105" s="35">
        <f>COUNTIFS('All ST Rms'!$J:$J,"Less than 15 Lacs",'All ST Rms'!$C:$C,Branchwise!C105)</f>
        <v>3</v>
      </c>
      <c r="L105" s="35">
        <f t="shared" si="1"/>
        <v>3</v>
      </c>
    </row>
    <row r="106" spans="1:12" x14ac:dyDescent="0.35">
      <c r="A106" s="6" t="s">
        <v>689</v>
      </c>
      <c r="B106" s="5" t="s">
        <v>20</v>
      </c>
      <c r="C106" s="7">
        <v>1267</v>
      </c>
      <c r="D106" s="5" t="s">
        <v>174</v>
      </c>
      <c r="E106" s="5">
        <v>7900</v>
      </c>
      <c r="F106" s="5" t="s">
        <v>55</v>
      </c>
      <c r="G106" s="34">
        <f>SUMIFS('All ST Rms'!$I:$I,'All ST Rms'!$C:$C,Branchwise!C106)</f>
        <v>1.343528818375</v>
      </c>
      <c r="H106" s="35">
        <f>COUNTIFS('All ST Rms'!$J:$J,"Above 40 Lacs",'All ST Rms'!$C:$C,Branchwise!C106)</f>
        <v>0</v>
      </c>
      <c r="I106" s="35">
        <f>COUNTIFS('All ST Rms'!$J:$J,"Between 25 - 40 Lacs",'All ST Rms'!$C:$C,Branchwise!C106)</f>
        <v>0</v>
      </c>
      <c r="J106" s="35">
        <f>COUNTIFS('All ST Rms'!$J:$J,"Between 15 - 25 Lacs",'All ST Rms'!$C:$C,Branchwise!C106)</f>
        <v>0</v>
      </c>
      <c r="K106" s="35">
        <f>COUNTIFS('All ST Rms'!$J:$J,"Less than 15 Lacs",'All ST Rms'!$C:$C,Branchwise!C106)</f>
        <v>4</v>
      </c>
      <c r="L106" s="35">
        <f t="shared" si="1"/>
        <v>4</v>
      </c>
    </row>
    <row r="107" spans="1:12" x14ac:dyDescent="0.35">
      <c r="A107" s="6" t="s">
        <v>686</v>
      </c>
      <c r="B107" s="5" t="s">
        <v>5</v>
      </c>
      <c r="C107" s="7">
        <v>1268</v>
      </c>
      <c r="D107" s="5" t="s">
        <v>176</v>
      </c>
      <c r="E107" s="5">
        <v>995</v>
      </c>
      <c r="F107" s="5" t="s">
        <v>97</v>
      </c>
      <c r="G107" s="34">
        <f>SUMIFS('All ST Rms'!$I:$I,'All ST Rms'!$C:$C,Branchwise!C107)</f>
        <v>0.69578008724999996</v>
      </c>
      <c r="H107" s="35">
        <f>COUNTIFS('All ST Rms'!$J:$J,"Above 40 Lacs",'All ST Rms'!$C:$C,Branchwise!C107)</f>
        <v>0</v>
      </c>
      <c r="I107" s="35">
        <f>COUNTIFS('All ST Rms'!$J:$J,"Between 25 - 40 Lacs",'All ST Rms'!$C:$C,Branchwise!C107)</f>
        <v>0</v>
      </c>
      <c r="J107" s="35">
        <f>COUNTIFS('All ST Rms'!$J:$J,"Between 15 - 25 Lacs",'All ST Rms'!$C:$C,Branchwise!C107)</f>
        <v>0</v>
      </c>
      <c r="K107" s="35">
        <f>COUNTIFS('All ST Rms'!$J:$J,"Less than 15 Lacs",'All ST Rms'!$C:$C,Branchwise!C107)</f>
        <v>2</v>
      </c>
      <c r="L107" s="35">
        <f t="shared" si="1"/>
        <v>2</v>
      </c>
    </row>
    <row r="108" spans="1:12" x14ac:dyDescent="0.35">
      <c r="A108" s="6" t="s">
        <v>688</v>
      </c>
      <c r="B108" s="5" t="s">
        <v>15</v>
      </c>
      <c r="C108" s="7">
        <v>1274</v>
      </c>
      <c r="D108" s="5" t="s">
        <v>450</v>
      </c>
      <c r="E108" s="5">
        <v>7053</v>
      </c>
      <c r="F108" s="5" t="s">
        <v>128</v>
      </c>
      <c r="G108" s="34">
        <f>SUMIFS('All ST Rms'!$I:$I,'All ST Rms'!$C:$C,Branchwise!C108)</f>
        <v>7.3046213678750007</v>
      </c>
      <c r="H108" s="35">
        <f>COUNTIFS('All ST Rms'!$J:$J,"Above 40 Lacs",'All ST Rms'!$C:$C,Branchwise!C108)</f>
        <v>0</v>
      </c>
      <c r="I108" s="35">
        <f>COUNTIFS('All ST Rms'!$J:$J,"Between 25 - 40 Lacs",'All ST Rms'!$C:$C,Branchwise!C108)</f>
        <v>0</v>
      </c>
      <c r="J108" s="35">
        <f>COUNTIFS('All ST Rms'!$J:$J,"Between 15 - 25 Lacs",'All ST Rms'!$C:$C,Branchwise!C108)</f>
        <v>0</v>
      </c>
      <c r="K108" s="35">
        <f>COUNTIFS('All ST Rms'!$J:$J,"Less than 15 Lacs",'All ST Rms'!$C:$C,Branchwise!C108)</f>
        <v>2</v>
      </c>
      <c r="L108" s="35">
        <f t="shared" si="1"/>
        <v>2</v>
      </c>
    </row>
    <row r="109" spans="1:12" x14ac:dyDescent="0.35">
      <c r="A109" s="6" t="s">
        <v>689</v>
      </c>
      <c r="B109" s="5" t="s">
        <v>20</v>
      </c>
      <c r="C109" s="7">
        <v>1286</v>
      </c>
      <c r="D109" s="5" t="s">
        <v>136</v>
      </c>
      <c r="E109" s="5">
        <v>897</v>
      </c>
      <c r="F109" s="5" t="s">
        <v>31</v>
      </c>
      <c r="G109" s="34">
        <f>SUMIFS('All ST Rms'!$I:$I,'All ST Rms'!$C:$C,Branchwise!C109)</f>
        <v>4.6960069423437503</v>
      </c>
      <c r="H109" s="35">
        <f>COUNTIFS('All ST Rms'!$J:$J,"Above 40 Lacs",'All ST Rms'!$C:$C,Branchwise!C109)</f>
        <v>0</v>
      </c>
      <c r="I109" s="35">
        <f>COUNTIFS('All ST Rms'!$J:$J,"Between 25 - 40 Lacs",'All ST Rms'!$C:$C,Branchwise!C109)</f>
        <v>0</v>
      </c>
      <c r="J109" s="35">
        <f>COUNTIFS('All ST Rms'!$J:$J,"Between 15 - 25 Lacs",'All ST Rms'!$C:$C,Branchwise!C109)</f>
        <v>0</v>
      </c>
      <c r="K109" s="35">
        <f>COUNTIFS('All ST Rms'!$J:$J,"Less than 15 Lacs",'All ST Rms'!$C:$C,Branchwise!C109)</f>
        <v>4</v>
      </c>
      <c r="L109" s="35">
        <f t="shared" si="1"/>
        <v>4</v>
      </c>
    </row>
    <row r="110" spans="1:12" x14ac:dyDescent="0.35">
      <c r="A110" s="6" t="s">
        <v>688</v>
      </c>
      <c r="B110" s="5" t="s">
        <v>15</v>
      </c>
      <c r="C110" s="7">
        <v>1287</v>
      </c>
      <c r="D110" s="5" t="s">
        <v>560</v>
      </c>
      <c r="E110" s="5">
        <v>1891</v>
      </c>
      <c r="F110" s="5" t="s">
        <v>49</v>
      </c>
      <c r="G110" s="34">
        <f>SUMIFS('All ST Rms'!$I:$I,'All ST Rms'!$C:$C,Branchwise!C110)</f>
        <v>4.9840983553125007</v>
      </c>
      <c r="H110" s="35">
        <f>COUNTIFS('All ST Rms'!$J:$J,"Above 40 Lacs",'All ST Rms'!$C:$C,Branchwise!C110)</f>
        <v>0</v>
      </c>
      <c r="I110" s="35">
        <f>COUNTIFS('All ST Rms'!$J:$J,"Between 25 - 40 Lacs",'All ST Rms'!$C:$C,Branchwise!C110)</f>
        <v>0</v>
      </c>
      <c r="J110" s="35">
        <f>COUNTIFS('All ST Rms'!$J:$J,"Between 15 - 25 Lacs",'All ST Rms'!$C:$C,Branchwise!C110)</f>
        <v>0</v>
      </c>
      <c r="K110" s="35">
        <f>COUNTIFS('All ST Rms'!$J:$J,"Less than 15 Lacs",'All ST Rms'!$C:$C,Branchwise!C110)</f>
        <v>1</v>
      </c>
      <c r="L110" s="35">
        <f t="shared" si="1"/>
        <v>1</v>
      </c>
    </row>
    <row r="111" spans="1:12" x14ac:dyDescent="0.35">
      <c r="A111" s="6" t="s">
        <v>689</v>
      </c>
      <c r="B111" s="5" t="s">
        <v>20</v>
      </c>
      <c r="C111" s="7">
        <v>1314</v>
      </c>
      <c r="D111" s="5" t="s">
        <v>426</v>
      </c>
      <c r="E111" s="5">
        <v>7900</v>
      </c>
      <c r="F111" s="5" t="s">
        <v>55</v>
      </c>
      <c r="G111" s="34">
        <f>SUMIFS('All ST Rms'!$I:$I,'All ST Rms'!$C:$C,Branchwise!C111)</f>
        <v>3.5391855043750002</v>
      </c>
      <c r="H111" s="35">
        <f>COUNTIFS('All ST Rms'!$J:$J,"Above 40 Lacs",'All ST Rms'!$C:$C,Branchwise!C111)</f>
        <v>0</v>
      </c>
      <c r="I111" s="35">
        <f>COUNTIFS('All ST Rms'!$J:$J,"Between 25 - 40 Lacs",'All ST Rms'!$C:$C,Branchwise!C111)</f>
        <v>0</v>
      </c>
      <c r="J111" s="35">
        <f>COUNTIFS('All ST Rms'!$J:$J,"Between 15 - 25 Lacs",'All ST Rms'!$C:$C,Branchwise!C111)</f>
        <v>0</v>
      </c>
      <c r="K111" s="35">
        <f>COUNTIFS('All ST Rms'!$J:$J,"Less than 15 Lacs",'All ST Rms'!$C:$C,Branchwise!C111)</f>
        <v>4</v>
      </c>
      <c r="L111" s="35">
        <f t="shared" si="1"/>
        <v>4</v>
      </c>
    </row>
    <row r="112" spans="1:12" x14ac:dyDescent="0.35">
      <c r="A112" s="6" t="s">
        <v>688</v>
      </c>
      <c r="B112" s="5" t="s">
        <v>15</v>
      </c>
      <c r="C112" s="7">
        <v>1395</v>
      </c>
      <c r="D112" s="5" t="s">
        <v>140</v>
      </c>
      <c r="E112" s="5">
        <v>8841</v>
      </c>
      <c r="F112" s="5" t="s">
        <v>64</v>
      </c>
      <c r="G112" s="34">
        <f>SUMIFS('All ST Rms'!$I:$I,'All ST Rms'!$C:$C,Branchwise!C112)</f>
        <v>2.97195978996875</v>
      </c>
      <c r="H112" s="35">
        <f>COUNTIFS('All ST Rms'!$J:$J,"Above 40 Lacs",'All ST Rms'!$C:$C,Branchwise!C112)</f>
        <v>0</v>
      </c>
      <c r="I112" s="35">
        <f>COUNTIFS('All ST Rms'!$J:$J,"Between 25 - 40 Lacs",'All ST Rms'!$C:$C,Branchwise!C112)</f>
        <v>0</v>
      </c>
      <c r="J112" s="35">
        <f>COUNTIFS('All ST Rms'!$J:$J,"Between 15 - 25 Lacs",'All ST Rms'!$C:$C,Branchwise!C112)</f>
        <v>0</v>
      </c>
      <c r="K112" s="35">
        <f>COUNTIFS('All ST Rms'!$J:$J,"Less than 15 Lacs",'All ST Rms'!$C:$C,Branchwise!C112)</f>
        <v>3</v>
      </c>
      <c r="L112" s="35">
        <f t="shared" si="1"/>
        <v>3</v>
      </c>
    </row>
    <row r="113" spans="1:12" x14ac:dyDescent="0.35">
      <c r="A113" s="6" t="s">
        <v>688</v>
      </c>
      <c r="B113" s="5" t="s">
        <v>15</v>
      </c>
      <c r="C113" s="7">
        <v>1403</v>
      </c>
      <c r="D113" s="5" t="s">
        <v>478</v>
      </c>
      <c r="E113" s="5">
        <v>7053</v>
      </c>
      <c r="F113" s="5" t="s">
        <v>128</v>
      </c>
      <c r="G113" s="34">
        <f>SUMIFS('All ST Rms'!$I:$I,'All ST Rms'!$C:$C,Branchwise!C113)</f>
        <v>6.8982276506874989</v>
      </c>
      <c r="H113" s="35">
        <f>COUNTIFS('All ST Rms'!$J:$J,"Above 40 Lacs",'All ST Rms'!$C:$C,Branchwise!C113)</f>
        <v>0</v>
      </c>
      <c r="I113" s="35">
        <f>COUNTIFS('All ST Rms'!$J:$J,"Between 25 - 40 Lacs",'All ST Rms'!$C:$C,Branchwise!C113)</f>
        <v>0</v>
      </c>
      <c r="J113" s="35">
        <f>COUNTIFS('All ST Rms'!$J:$J,"Between 15 - 25 Lacs",'All ST Rms'!$C:$C,Branchwise!C113)</f>
        <v>0</v>
      </c>
      <c r="K113" s="35">
        <f>COUNTIFS('All ST Rms'!$J:$J,"Less than 15 Lacs",'All ST Rms'!$C:$C,Branchwise!C113)</f>
        <v>2</v>
      </c>
      <c r="L113" s="35">
        <f t="shared" si="1"/>
        <v>2</v>
      </c>
    </row>
    <row r="114" spans="1:12" x14ac:dyDescent="0.35">
      <c r="A114" s="6" t="s">
        <v>686</v>
      </c>
      <c r="B114" s="5" t="s">
        <v>5</v>
      </c>
      <c r="C114" s="7">
        <v>1435</v>
      </c>
      <c r="D114" s="5" t="s">
        <v>284</v>
      </c>
      <c r="E114" s="5">
        <v>16123</v>
      </c>
      <c r="F114" s="5" t="s">
        <v>92</v>
      </c>
      <c r="G114" s="34">
        <f>SUMIFS('All ST Rms'!$I:$I,'All ST Rms'!$C:$C,Branchwise!C114)</f>
        <v>0.57622927756249998</v>
      </c>
      <c r="H114" s="35">
        <f>COUNTIFS('All ST Rms'!$J:$J,"Above 40 Lacs",'All ST Rms'!$C:$C,Branchwise!C114)</f>
        <v>0</v>
      </c>
      <c r="I114" s="35">
        <f>COUNTIFS('All ST Rms'!$J:$J,"Between 25 - 40 Lacs",'All ST Rms'!$C:$C,Branchwise!C114)</f>
        <v>0</v>
      </c>
      <c r="J114" s="35">
        <f>COUNTIFS('All ST Rms'!$J:$J,"Between 15 - 25 Lacs",'All ST Rms'!$C:$C,Branchwise!C114)</f>
        <v>0</v>
      </c>
      <c r="K114" s="35">
        <f>COUNTIFS('All ST Rms'!$J:$J,"Less than 15 Lacs",'All ST Rms'!$C:$C,Branchwise!C114)</f>
        <v>2</v>
      </c>
      <c r="L114" s="35">
        <f t="shared" si="1"/>
        <v>2</v>
      </c>
    </row>
    <row r="115" spans="1:12" x14ac:dyDescent="0.35">
      <c r="A115" s="6" t="s">
        <v>688</v>
      </c>
      <c r="B115" s="5" t="s">
        <v>15</v>
      </c>
      <c r="C115" s="7">
        <v>1518</v>
      </c>
      <c r="D115" s="5" t="s">
        <v>154</v>
      </c>
      <c r="E115" s="5">
        <v>8841</v>
      </c>
      <c r="F115" s="5" t="s">
        <v>64</v>
      </c>
      <c r="G115" s="34">
        <f>SUMIFS('All ST Rms'!$I:$I,'All ST Rms'!$C:$C,Branchwise!C115)</f>
        <v>10.912997157718751</v>
      </c>
      <c r="H115" s="35">
        <f>COUNTIFS('All ST Rms'!$J:$J,"Above 40 Lacs",'All ST Rms'!$C:$C,Branchwise!C115)</f>
        <v>0</v>
      </c>
      <c r="I115" s="35">
        <f>COUNTIFS('All ST Rms'!$J:$J,"Between 25 - 40 Lacs",'All ST Rms'!$C:$C,Branchwise!C115)</f>
        <v>0</v>
      </c>
      <c r="J115" s="35">
        <f>COUNTIFS('All ST Rms'!$J:$J,"Between 15 - 25 Lacs",'All ST Rms'!$C:$C,Branchwise!C115)</f>
        <v>0</v>
      </c>
      <c r="K115" s="35">
        <f>COUNTIFS('All ST Rms'!$J:$J,"Less than 15 Lacs",'All ST Rms'!$C:$C,Branchwise!C115)</f>
        <v>5</v>
      </c>
      <c r="L115" s="35">
        <f t="shared" si="1"/>
        <v>5</v>
      </c>
    </row>
    <row r="116" spans="1:12" x14ac:dyDescent="0.35">
      <c r="A116" s="6" t="s">
        <v>686</v>
      </c>
      <c r="B116" s="5" t="s">
        <v>5</v>
      </c>
      <c r="C116" s="7">
        <v>1531</v>
      </c>
      <c r="D116" s="5" t="s">
        <v>480</v>
      </c>
      <c r="E116" s="5">
        <v>995</v>
      </c>
      <c r="F116" s="5" t="s">
        <v>97</v>
      </c>
      <c r="G116" s="34">
        <f>SUMIFS('All ST Rms'!$I:$I,'All ST Rms'!$C:$C,Branchwise!C116)</f>
        <v>0.33048759293749996</v>
      </c>
      <c r="H116" s="35">
        <f>COUNTIFS('All ST Rms'!$J:$J,"Above 40 Lacs",'All ST Rms'!$C:$C,Branchwise!C116)</f>
        <v>0</v>
      </c>
      <c r="I116" s="35">
        <f>COUNTIFS('All ST Rms'!$J:$J,"Between 25 - 40 Lacs",'All ST Rms'!$C:$C,Branchwise!C116)</f>
        <v>0</v>
      </c>
      <c r="J116" s="35">
        <f>COUNTIFS('All ST Rms'!$J:$J,"Between 15 - 25 Lacs",'All ST Rms'!$C:$C,Branchwise!C116)</f>
        <v>0</v>
      </c>
      <c r="K116" s="35">
        <f>COUNTIFS('All ST Rms'!$J:$J,"Less than 15 Lacs",'All ST Rms'!$C:$C,Branchwise!C116)</f>
        <v>2</v>
      </c>
      <c r="L116" s="35">
        <f t="shared" si="1"/>
        <v>2</v>
      </c>
    </row>
    <row r="117" spans="1:12" x14ac:dyDescent="0.35">
      <c r="A117" s="6" t="s">
        <v>688</v>
      </c>
      <c r="B117" s="5" t="s">
        <v>15</v>
      </c>
      <c r="C117" s="7">
        <v>1536</v>
      </c>
      <c r="D117" s="5" t="s">
        <v>329</v>
      </c>
      <c r="E117" s="5">
        <v>8987</v>
      </c>
      <c r="F117" s="5" t="s">
        <v>163</v>
      </c>
      <c r="G117" s="34">
        <f>SUMIFS('All ST Rms'!$I:$I,'All ST Rms'!$C:$C,Branchwise!C117)</f>
        <v>11.536244335281248</v>
      </c>
      <c r="H117" s="35">
        <f>COUNTIFS('All ST Rms'!$J:$J,"Above 40 Lacs",'All ST Rms'!$C:$C,Branchwise!C117)</f>
        <v>0</v>
      </c>
      <c r="I117" s="35">
        <f>COUNTIFS('All ST Rms'!$J:$J,"Between 25 - 40 Lacs",'All ST Rms'!$C:$C,Branchwise!C117)</f>
        <v>0</v>
      </c>
      <c r="J117" s="35">
        <f>COUNTIFS('All ST Rms'!$J:$J,"Between 15 - 25 Lacs",'All ST Rms'!$C:$C,Branchwise!C117)</f>
        <v>0</v>
      </c>
      <c r="K117" s="35">
        <f>COUNTIFS('All ST Rms'!$J:$J,"Less than 15 Lacs",'All ST Rms'!$C:$C,Branchwise!C117)</f>
        <v>2</v>
      </c>
      <c r="L117" s="35">
        <f t="shared" si="1"/>
        <v>2</v>
      </c>
    </row>
    <row r="118" spans="1:12" x14ac:dyDescent="0.35">
      <c r="A118" s="6" t="s">
        <v>688</v>
      </c>
      <c r="B118" s="5" t="s">
        <v>15</v>
      </c>
      <c r="C118" s="7">
        <v>1541</v>
      </c>
      <c r="D118" s="5" t="s">
        <v>577</v>
      </c>
      <c r="E118" s="5">
        <v>19526</v>
      </c>
      <c r="F118" s="5" t="s">
        <v>36</v>
      </c>
      <c r="G118" s="34">
        <f>SUMIFS('All ST Rms'!$I:$I,'All ST Rms'!$C:$C,Branchwise!C118)</f>
        <v>1.291250509875</v>
      </c>
      <c r="H118" s="35">
        <f>COUNTIFS('All ST Rms'!$J:$J,"Above 40 Lacs",'All ST Rms'!$C:$C,Branchwise!C118)</f>
        <v>0</v>
      </c>
      <c r="I118" s="35">
        <f>COUNTIFS('All ST Rms'!$J:$J,"Between 25 - 40 Lacs",'All ST Rms'!$C:$C,Branchwise!C118)</f>
        <v>0</v>
      </c>
      <c r="J118" s="35">
        <f>COUNTIFS('All ST Rms'!$J:$J,"Between 15 - 25 Lacs",'All ST Rms'!$C:$C,Branchwise!C118)</f>
        <v>0</v>
      </c>
      <c r="K118" s="35">
        <f>COUNTIFS('All ST Rms'!$J:$J,"Less than 15 Lacs",'All ST Rms'!$C:$C,Branchwise!C118)</f>
        <v>1</v>
      </c>
      <c r="L118" s="35">
        <f t="shared" si="1"/>
        <v>1</v>
      </c>
    </row>
    <row r="119" spans="1:12" x14ac:dyDescent="0.35">
      <c r="A119" s="6" t="s">
        <v>687</v>
      </c>
      <c r="B119" s="5" t="s">
        <v>11</v>
      </c>
      <c r="C119" s="7">
        <v>1574</v>
      </c>
      <c r="D119" s="5" t="s">
        <v>142</v>
      </c>
      <c r="E119" s="5">
        <v>36931</v>
      </c>
      <c r="F119" s="5" t="s">
        <v>12</v>
      </c>
      <c r="G119" s="34">
        <f>SUMIFS('All ST Rms'!$I:$I,'All ST Rms'!$C:$C,Branchwise!C119)</f>
        <v>2.9281178341562497</v>
      </c>
      <c r="H119" s="35">
        <f>COUNTIFS('All ST Rms'!$J:$J,"Above 40 Lacs",'All ST Rms'!$C:$C,Branchwise!C119)</f>
        <v>0</v>
      </c>
      <c r="I119" s="35">
        <f>COUNTIFS('All ST Rms'!$J:$J,"Between 25 - 40 Lacs",'All ST Rms'!$C:$C,Branchwise!C119)</f>
        <v>0</v>
      </c>
      <c r="J119" s="35">
        <f>COUNTIFS('All ST Rms'!$J:$J,"Between 15 - 25 Lacs",'All ST Rms'!$C:$C,Branchwise!C119)</f>
        <v>0</v>
      </c>
      <c r="K119" s="35">
        <f>COUNTIFS('All ST Rms'!$J:$J,"Less than 15 Lacs",'All ST Rms'!$C:$C,Branchwise!C119)</f>
        <v>3</v>
      </c>
      <c r="L119" s="35">
        <f t="shared" si="1"/>
        <v>3</v>
      </c>
    </row>
    <row r="120" spans="1:12" x14ac:dyDescent="0.35">
      <c r="A120" s="6" t="s">
        <v>686</v>
      </c>
      <c r="B120" s="5" t="s">
        <v>5</v>
      </c>
      <c r="C120" s="7">
        <v>1585</v>
      </c>
      <c r="D120" s="5" t="s">
        <v>543</v>
      </c>
      <c r="E120" s="5">
        <v>1390</v>
      </c>
      <c r="F120" s="5" t="s">
        <v>6</v>
      </c>
      <c r="G120" s="34">
        <f>SUMIFS('All ST Rms'!$I:$I,'All ST Rms'!$C:$C,Branchwise!C120)</f>
        <v>0.75560940531249987</v>
      </c>
      <c r="H120" s="35">
        <f>COUNTIFS('All ST Rms'!$J:$J,"Above 40 Lacs",'All ST Rms'!$C:$C,Branchwise!C120)</f>
        <v>0</v>
      </c>
      <c r="I120" s="35">
        <f>COUNTIFS('All ST Rms'!$J:$J,"Between 25 - 40 Lacs",'All ST Rms'!$C:$C,Branchwise!C120)</f>
        <v>0</v>
      </c>
      <c r="J120" s="35">
        <f>COUNTIFS('All ST Rms'!$J:$J,"Between 15 - 25 Lacs",'All ST Rms'!$C:$C,Branchwise!C120)</f>
        <v>0</v>
      </c>
      <c r="K120" s="35">
        <f>COUNTIFS('All ST Rms'!$J:$J,"Less than 15 Lacs",'All ST Rms'!$C:$C,Branchwise!C120)</f>
        <v>1</v>
      </c>
      <c r="L120" s="35">
        <f t="shared" si="1"/>
        <v>1</v>
      </c>
    </row>
    <row r="121" spans="1:12" x14ac:dyDescent="0.35">
      <c r="A121" s="6" t="s">
        <v>687</v>
      </c>
      <c r="B121" s="5" t="s">
        <v>11</v>
      </c>
      <c r="C121" s="7">
        <v>2048</v>
      </c>
      <c r="D121" s="5" t="s">
        <v>46</v>
      </c>
      <c r="E121" s="5">
        <v>36931</v>
      </c>
      <c r="F121" s="5" t="s">
        <v>12</v>
      </c>
      <c r="G121" s="34">
        <f>SUMIFS('All ST Rms'!$I:$I,'All ST Rms'!$C:$C,Branchwise!C121)</f>
        <v>6.84917719334375</v>
      </c>
      <c r="H121" s="35">
        <f>COUNTIFS('All ST Rms'!$J:$J,"Above 40 Lacs",'All ST Rms'!$C:$C,Branchwise!C121)</f>
        <v>0</v>
      </c>
      <c r="I121" s="35">
        <f>COUNTIFS('All ST Rms'!$J:$J,"Between 25 - 40 Lacs",'All ST Rms'!$C:$C,Branchwise!C121)</f>
        <v>0</v>
      </c>
      <c r="J121" s="35">
        <f>COUNTIFS('All ST Rms'!$J:$J,"Between 15 - 25 Lacs",'All ST Rms'!$C:$C,Branchwise!C121)</f>
        <v>0</v>
      </c>
      <c r="K121" s="35">
        <f>COUNTIFS('All ST Rms'!$J:$J,"Less than 15 Lacs",'All ST Rms'!$C:$C,Branchwise!C121)</f>
        <v>4</v>
      </c>
      <c r="L121" s="35">
        <f t="shared" si="1"/>
        <v>4</v>
      </c>
    </row>
    <row r="122" spans="1:12" x14ac:dyDescent="0.35">
      <c r="A122" s="6" t="s">
        <v>688</v>
      </c>
      <c r="B122" s="5" t="s">
        <v>15</v>
      </c>
      <c r="C122" s="7">
        <v>2156</v>
      </c>
      <c r="D122" s="5" t="s">
        <v>305</v>
      </c>
      <c r="E122" s="5">
        <v>19526</v>
      </c>
      <c r="F122" s="5" t="s">
        <v>36</v>
      </c>
      <c r="G122" s="34">
        <f>SUMIFS('All ST Rms'!$I:$I,'All ST Rms'!$C:$C,Branchwise!C122)</f>
        <v>2.0726460442499994</v>
      </c>
      <c r="H122" s="35">
        <f>COUNTIFS('All ST Rms'!$J:$J,"Above 40 Lacs",'All ST Rms'!$C:$C,Branchwise!C122)</f>
        <v>0</v>
      </c>
      <c r="I122" s="35">
        <f>COUNTIFS('All ST Rms'!$J:$J,"Between 25 - 40 Lacs",'All ST Rms'!$C:$C,Branchwise!C122)</f>
        <v>0</v>
      </c>
      <c r="J122" s="35">
        <f>COUNTIFS('All ST Rms'!$J:$J,"Between 15 - 25 Lacs",'All ST Rms'!$C:$C,Branchwise!C122)</f>
        <v>0</v>
      </c>
      <c r="K122" s="35">
        <f>COUNTIFS('All ST Rms'!$J:$J,"Less than 15 Lacs",'All ST Rms'!$C:$C,Branchwise!C122)</f>
        <v>1</v>
      </c>
      <c r="L122" s="35">
        <f t="shared" si="1"/>
        <v>1</v>
      </c>
    </row>
    <row r="123" spans="1:12" x14ac:dyDescent="0.35">
      <c r="A123" s="6" t="s">
        <v>688</v>
      </c>
      <c r="B123" s="5" t="s">
        <v>15</v>
      </c>
      <c r="C123" s="7">
        <v>2204</v>
      </c>
      <c r="D123" s="5" t="s">
        <v>624</v>
      </c>
      <c r="E123" s="5">
        <v>19526</v>
      </c>
      <c r="F123" s="5" t="s">
        <v>36</v>
      </c>
      <c r="G123" s="34">
        <f>SUMIFS('All ST Rms'!$I:$I,'All ST Rms'!$C:$C,Branchwise!C123)</f>
        <v>1.0049778878124997</v>
      </c>
      <c r="H123" s="35">
        <f>COUNTIFS('All ST Rms'!$J:$J,"Above 40 Lacs",'All ST Rms'!$C:$C,Branchwise!C123)</f>
        <v>0</v>
      </c>
      <c r="I123" s="35">
        <f>COUNTIFS('All ST Rms'!$J:$J,"Between 25 - 40 Lacs",'All ST Rms'!$C:$C,Branchwise!C123)</f>
        <v>0</v>
      </c>
      <c r="J123" s="35">
        <f>COUNTIFS('All ST Rms'!$J:$J,"Between 15 - 25 Lacs",'All ST Rms'!$C:$C,Branchwise!C123)</f>
        <v>0</v>
      </c>
      <c r="K123" s="35">
        <f>COUNTIFS('All ST Rms'!$J:$J,"Less than 15 Lacs",'All ST Rms'!$C:$C,Branchwise!C123)</f>
        <v>2</v>
      </c>
      <c r="L123" s="35">
        <f t="shared" si="1"/>
        <v>2</v>
      </c>
    </row>
    <row r="124" spans="1:12" x14ac:dyDescent="0.35">
      <c r="A124" s="6" t="s">
        <v>688</v>
      </c>
      <c r="B124" s="5" t="s">
        <v>15</v>
      </c>
      <c r="C124" s="7">
        <v>2342</v>
      </c>
      <c r="D124" s="5" t="s">
        <v>670</v>
      </c>
      <c r="E124" s="5">
        <v>8987</v>
      </c>
      <c r="F124" s="5" t="s">
        <v>163</v>
      </c>
      <c r="G124" s="34">
        <f>SUMIFS('All ST Rms'!$I:$I,'All ST Rms'!$C:$C,Branchwise!C124)</f>
        <v>1.7782094464375005</v>
      </c>
      <c r="H124" s="35">
        <f>COUNTIFS('All ST Rms'!$J:$J,"Above 40 Lacs",'All ST Rms'!$C:$C,Branchwise!C124)</f>
        <v>0</v>
      </c>
      <c r="I124" s="35">
        <f>COUNTIFS('All ST Rms'!$J:$J,"Between 25 - 40 Lacs",'All ST Rms'!$C:$C,Branchwise!C124)</f>
        <v>0</v>
      </c>
      <c r="J124" s="35">
        <f>COUNTIFS('All ST Rms'!$J:$J,"Between 15 - 25 Lacs",'All ST Rms'!$C:$C,Branchwise!C124)</f>
        <v>0</v>
      </c>
      <c r="K124" s="35">
        <f>COUNTIFS('All ST Rms'!$J:$J,"Less than 15 Lacs",'All ST Rms'!$C:$C,Branchwise!C124)</f>
        <v>1</v>
      </c>
      <c r="L124" s="35">
        <f t="shared" si="1"/>
        <v>1</v>
      </c>
    </row>
    <row r="125" spans="1:12" x14ac:dyDescent="0.35">
      <c r="A125" s="6" t="s">
        <v>689</v>
      </c>
      <c r="B125" s="5" t="s">
        <v>20</v>
      </c>
      <c r="C125" s="7">
        <v>2354</v>
      </c>
      <c r="D125" s="5" t="s">
        <v>354</v>
      </c>
      <c r="E125" s="5">
        <v>897</v>
      </c>
      <c r="F125" s="5" t="s">
        <v>31</v>
      </c>
      <c r="G125" s="34">
        <f>SUMIFS('All ST Rms'!$I:$I,'All ST Rms'!$C:$C,Branchwise!C125)</f>
        <v>2.2040455112500004</v>
      </c>
      <c r="H125" s="35">
        <f>COUNTIFS('All ST Rms'!$J:$J,"Above 40 Lacs",'All ST Rms'!$C:$C,Branchwise!C125)</f>
        <v>0</v>
      </c>
      <c r="I125" s="35">
        <f>COUNTIFS('All ST Rms'!$J:$J,"Between 25 - 40 Lacs",'All ST Rms'!$C:$C,Branchwise!C125)</f>
        <v>0</v>
      </c>
      <c r="J125" s="35">
        <f>COUNTIFS('All ST Rms'!$J:$J,"Between 15 - 25 Lacs",'All ST Rms'!$C:$C,Branchwise!C125)</f>
        <v>0</v>
      </c>
      <c r="K125" s="35">
        <f>COUNTIFS('All ST Rms'!$J:$J,"Less than 15 Lacs",'All ST Rms'!$C:$C,Branchwise!C125)</f>
        <v>5</v>
      </c>
      <c r="L125" s="35">
        <f t="shared" si="1"/>
        <v>5</v>
      </c>
    </row>
    <row r="126" spans="1:12" x14ac:dyDescent="0.35">
      <c r="A126" s="6" t="s">
        <v>688</v>
      </c>
      <c r="B126" s="5" t="s">
        <v>15</v>
      </c>
      <c r="C126" s="7">
        <v>2356</v>
      </c>
      <c r="D126" s="5" t="s">
        <v>241</v>
      </c>
      <c r="E126" s="5">
        <v>8987</v>
      </c>
      <c r="F126" s="5" t="s">
        <v>163</v>
      </c>
      <c r="G126" s="34">
        <f>SUMIFS('All ST Rms'!$I:$I,'All ST Rms'!$C:$C,Branchwise!C126)</f>
        <v>3.2338712767187499</v>
      </c>
      <c r="H126" s="35">
        <f>COUNTIFS('All ST Rms'!$J:$J,"Above 40 Lacs",'All ST Rms'!$C:$C,Branchwise!C126)</f>
        <v>0</v>
      </c>
      <c r="I126" s="35">
        <f>COUNTIFS('All ST Rms'!$J:$J,"Between 25 - 40 Lacs",'All ST Rms'!$C:$C,Branchwise!C126)</f>
        <v>0</v>
      </c>
      <c r="J126" s="35">
        <f>COUNTIFS('All ST Rms'!$J:$J,"Between 15 - 25 Lacs",'All ST Rms'!$C:$C,Branchwise!C126)</f>
        <v>0</v>
      </c>
      <c r="K126" s="35">
        <f>COUNTIFS('All ST Rms'!$J:$J,"Less than 15 Lacs",'All ST Rms'!$C:$C,Branchwise!C126)</f>
        <v>2</v>
      </c>
      <c r="L126" s="35">
        <f t="shared" si="1"/>
        <v>2</v>
      </c>
    </row>
    <row r="127" spans="1:12" x14ac:dyDescent="0.35">
      <c r="A127" s="6" t="s">
        <v>689</v>
      </c>
      <c r="B127" s="5" t="s">
        <v>20</v>
      </c>
      <c r="C127" s="7">
        <v>2360</v>
      </c>
      <c r="D127" s="5" t="s">
        <v>512</v>
      </c>
      <c r="E127" s="5">
        <v>7900</v>
      </c>
      <c r="F127" s="5" t="s">
        <v>55</v>
      </c>
      <c r="G127" s="34">
        <f>SUMIFS('All ST Rms'!$I:$I,'All ST Rms'!$C:$C,Branchwise!C127)</f>
        <v>0.55227948124999993</v>
      </c>
      <c r="H127" s="35">
        <f>COUNTIFS('All ST Rms'!$J:$J,"Above 40 Lacs",'All ST Rms'!$C:$C,Branchwise!C127)</f>
        <v>0</v>
      </c>
      <c r="I127" s="35">
        <f>COUNTIFS('All ST Rms'!$J:$J,"Between 25 - 40 Lacs",'All ST Rms'!$C:$C,Branchwise!C127)</f>
        <v>0</v>
      </c>
      <c r="J127" s="35">
        <f>COUNTIFS('All ST Rms'!$J:$J,"Between 15 - 25 Lacs",'All ST Rms'!$C:$C,Branchwise!C127)</f>
        <v>0</v>
      </c>
      <c r="K127" s="35">
        <f>COUNTIFS('All ST Rms'!$J:$J,"Less than 15 Lacs",'All ST Rms'!$C:$C,Branchwise!C127)</f>
        <v>2</v>
      </c>
      <c r="L127" s="35">
        <f t="shared" si="1"/>
        <v>2</v>
      </c>
    </row>
    <row r="128" spans="1:12" x14ac:dyDescent="0.35">
      <c r="A128" s="6" t="s">
        <v>686</v>
      </c>
      <c r="B128" s="5" t="s">
        <v>5</v>
      </c>
      <c r="C128" s="7">
        <v>2475</v>
      </c>
      <c r="D128" s="5" t="s">
        <v>231</v>
      </c>
      <c r="E128" s="5">
        <v>16123</v>
      </c>
      <c r="F128" s="5" t="s">
        <v>92</v>
      </c>
      <c r="G128" s="34">
        <f>SUMIFS('All ST Rms'!$I:$I,'All ST Rms'!$C:$C,Branchwise!C128)</f>
        <v>2.6193290440312502</v>
      </c>
      <c r="H128" s="35">
        <f>COUNTIFS('All ST Rms'!$J:$J,"Above 40 Lacs",'All ST Rms'!$C:$C,Branchwise!C128)</f>
        <v>0</v>
      </c>
      <c r="I128" s="35">
        <f>COUNTIFS('All ST Rms'!$J:$J,"Between 25 - 40 Lacs",'All ST Rms'!$C:$C,Branchwise!C128)</f>
        <v>0</v>
      </c>
      <c r="J128" s="35">
        <f>COUNTIFS('All ST Rms'!$J:$J,"Between 15 - 25 Lacs",'All ST Rms'!$C:$C,Branchwise!C128)</f>
        <v>0</v>
      </c>
      <c r="K128" s="35">
        <f>COUNTIFS('All ST Rms'!$J:$J,"Less than 15 Lacs",'All ST Rms'!$C:$C,Branchwise!C128)</f>
        <v>4</v>
      </c>
      <c r="L128" s="35">
        <f t="shared" si="1"/>
        <v>4</v>
      </c>
    </row>
    <row r="129" spans="1:12" x14ac:dyDescent="0.35">
      <c r="A129" s="6" t="s">
        <v>688</v>
      </c>
      <c r="B129" s="5" t="s">
        <v>15</v>
      </c>
      <c r="C129" s="7">
        <v>2494</v>
      </c>
      <c r="D129" s="5" t="s">
        <v>239</v>
      </c>
      <c r="E129" s="5">
        <v>8987</v>
      </c>
      <c r="F129" s="5" t="s">
        <v>163</v>
      </c>
      <c r="G129" s="34">
        <f>SUMIFS('All ST Rms'!$I:$I,'All ST Rms'!$C:$C,Branchwise!C129)</f>
        <v>11.730907780156249</v>
      </c>
      <c r="H129" s="35">
        <f>COUNTIFS('All ST Rms'!$J:$J,"Above 40 Lacs",'All ST Rms'!$C:$C,Branchwise!C129)</f>
        <v>0</v>
      </c>
      <c r="I129" s="35">
        <f>COUNTIFS('All ST Rms'!$J:$J,"Between 25 - 40 Lacs",'All ST Rms'!$C:$C,Branchwise!C129)</f>
        <v>0</v>
      </c>
      <c r="J129" s="35">
        <f>COUNTIFS('All ST Rms'!$J:$J,"Between 15 - 25 Lacs",'All ST Rms'!$C:$C,Branchwise!C129)</f>
        <v>0</v>
      </c>
      <c r="K129" s="35">
        <f>COUNTIFS('All ST Rms'!$J:$J,"Less than 15 Lacs",'All ST Rms'!$C:$C,Branchwise!C129)</f>
        <v>5</v>
      </c>
      <c r="L129" s="35">
        <f t="shared" si="1"/>
        <v>5</v>
      </c>
    </row>
    <row r="130" spans="1:12" x14ac:dyDescent="0.35">
      <c r="A130" s="6" t="s">
        <v>688</v>
      </c>
      <c r="B130" s="5" t="s">
        <v>15</v>
      </c>
      <c r="C130" s="7">
        <v>2519</v>
      </c>
      <c r="D130" s="5" t="s">
        <v>256</v>
      </c>
      <c r="E130" s="5">
        <v>8841</v>
      </c>
      <c r="F130" s="5" t="s">
        <v>64</v>
      </c>
      <c r="G130" s="34">
        <f>SUMIFS('All ST Rms'!$I:$I,'All ST Rms'!$C:$C,Branchwise!C130)</f>
        <v>0.54581704374999995</v>
      </c>
      <c r="H130" s="35">
        <f>COUNTIFS('All ST Rms'!$J:$J,"Above 40 Lacs",'All ST Rms'!$C:$C,Branchwise!C130)</f>
        <v>0</v>
      </c>
      <c r="I130" s="35">
        <f>COUNTIFS('All ST Rms'!$J:$J,"Between 25 - 40 Lacs",'All ST Rms'!$C:$C,Branchwise!C130)</f>
        <v>0</v>
      </c>
      <c r="J130" s="35">
        <f>COUNTIFS('All ST Rms'!$J:$J,"Between 15 - 25 Lacs",'All ST Rms'!$C:$C,Branchwise!C130)</f>
        <v>0</v>
      </c>
      <c r="K130" s="35">
        <f>COUNTIFS('All ST Rms'!$J:$J,"Less than 15 Lacs",'All ST Rms'!$C:$C,Branchwise!C130)</f>
        <v>1</v>
      </c>
      <c r="L130" s="35">
        <f t="shared" si="1"/>
        <v>1</v>
      </c>
    </row>
    <row r="131" spans="1:12" x14ac:dyDescent="0.35">
      <c r="A131" s="6" t="s">
        <v>686</v>
      </c>
      <c r="B131" s="5" t="s">
        <v>5</v>
      </c>
      <c r="C131" s="7">
        <v>2561</v>
      </c>
      <c r="D131" s="5" t="s">
        <v>310</v>
      </c>
      <c r="E131" s="5">
        <v>995</v>
      </c>
      <c r="F131" s="5" t="s">
        <v>97</v>
      </c>
      <c r="G131" s="34">
        <f>SUMIFS('All ST Rms'!$I:$I,'All ST Rms'!$C:$C,Branchwise!C131)</f>
        <v>4.327552733750001</v>
      </c>
      <c r="H131" s="35">
        <f>COUNTIFS('All ST Rms'!$J:$J,"Above 40 Lacs",'All ST Rms'!$C:$C,Branchwise!C131)</f>
        <v>0</v>
      </c>
      <c r="I131" s="35">
        <f>COUNTIFS('All ST Rms'!$J:$J,"Between 25 - 40 Lacs",'All ST Rms'!$C:$C,Branchwise!C131)</f>
        <v>0</v>
      </c>
      <c r="J131" s="35">
        <f>COUNTIFS('All ST Rms'!$J:$J,"Between 15 - 25 Lacs",'All ST Rms'!$C:$C,Branchwise!C131)</f>
        <v>0</v>
      </c>
      <c r="K131" s="35">
        <f>COUNTIFS('All ST Rms'!$J:$J,"Less than 15 Lacs",'All ST Rms'!$C:$C,Branchwise!C131)</f>
        <v>2</v>
      </c>
      <c r="L131" s="35">
        <f t="shared" si="1"/>
        <v>2</v>
      </c>
    </row>
    <row r="132" spans="1:12" x14ac:dyDescent="0.35">
      <c r="A132" s="6" t="s">
        <v>688</v>
      </c>
      <c r="B132" s="5" t="s">
        <v>15</v>
      </c>
      <c r="C132" s="7">
        <v>2696</v>
      </c>
      <c r="D132" s="5" t="s">
        <v>541</v>
      </c>
      <c r="E132" s="5">
        <v>7053</v>
      </c>
      <c r="F132" s="5" t="s">
        <v>128</v>
      </c>
      <c r="G132" s="34">
        <f>SUMIFS('All ST Rms'!$I:$I,'All ST Rms'!$C:$C,Branchwise!C132)</f>
        <v>5.2973964893437513</v>
      </c>
      <c r="H132" s="35">
        <f>COUNTIFS('All ST Rms'!$J:$J,"Above 40 Lacs",'All ST Rms'!$C:$C,Branchwise!C132)</f>
        <v>0</v>
      </c>
      <c r="I132" s="35">
        <f>COUNTIFS('All ST Rms'!$J:$J,"Between 25 - 40 Lacs",'All ST Rms'!$C:$C,Branchwise!C132)</f>
        <v>0</v>
      </c>
      <c r="J132" s="35">
        <f>COUNTIFS('All ST Rms'!$J:$J,"Between 15 - 25 Lacs",'All ST Rms'!$C:$C,Branchwise!C132)</f>
        <v>0</v>
      </c>
      <c r="K132" s="35">
        <f>COUNTIFS('All ST Rms'!$J:$J,"Less than 15 Lacs",'All ST Rms'!$C:$C,Branchwise!C132)</f>
        <v>2</v>
      </c>
      <c r="L132" s="35">
        <f t="shared" ref="L132:L150" si="2">K132+J132+I132+H132</f>
        <v>2</v>
      </c>
    </row>
    <row r="133" spans="1:12" x14ac:dyDescent="0.35">
      <c r="A133" s="6" t="s">
        <v>687</v>
      </c>
      <c r="B133" s="5" t="s">
        <v>11</v>
      </c>
      <c r="C133" s="7">
        <v>2720</v>
      </c>
      <c r="D133" s="5" t="s">
        <v>429</v>
      </c>
      <c r="E133" s="5">
        <v>766</v>
      </c>
      <c r="F133" s="5" t="s">
        <v>24</v>
      </c>
      <c r="G133" s="34">
        <f>SUMIFS('All ST Rms'!$I:$I,'All ST Rms'!$C:$C,Branchwise!C133)</f>
        <v>1.4886048294062502</v>
      </c>
      <c r="H133" s="35">
        <f>COUNTIFS('All ST Rms'!$J:$J,"Above 40 Lacs",'All ST Rms'!$C:$C,Branchwise!C133)</f>
        <v>0</v>
      </c>
      <c r="I133" s="35">
        <f>COUNTIFS('All ST Rms'!$J:$J,"Between 25 - 40 Lacs",'All ST Rms'!$C:$C,Branchwise!C133)</f>
        <v>0</v>
      </c>
      <c r="J133" s="35">
        <f>COUNTIFS('All ST Rms'!$J:$J,"Between 15 - 25 Lacs",'All ST Rms'!$C:$C,Branchwise!C133)</f>
        <v>0</v>
      </c>
      <c r="K133" s="35">
        <f>COUNTIFS('All ST Rms'!$J:$J,"Less than 15 Lacs",'All ST Rms'!$C:$C,Branchwise!C133)</f>
        <v>2</v>
      </c>
      <c r="L133" s="35">
        <f t="shared" si="2"/>
        <v>2</v>
      </c>
    </row>
    <row r="134" spans="1:12" x14ac:dyDescent="0.35">
      <c r="A134" s="6" t="s">
        <v>688</v>
      </c>
      <c r="B134" s="5" t="s">
        <v>15</v>
      </c>
      <c r="C134" s="7">
        <v>2730</v>
      </c>
      <c r="D134" s="5" t="s">
        <v>226</v>
      </c>
      <c r="E134" s="5">
        <v>7053</v>
      </c>
      <c r="F134" s="5" t="s">
        <v>128</v>
      </c>
      <c r="G134" s="34">
        <f>SUMIFS('All ST Rms'!$I:$I,'All ST Rms'!$C:$C,Branchwise!C134)</f>
        <v>2.394075710250001</v>
      </c>
      <c r="H134" s="35">
        <f>COUNTIFS('All ST Rms'!$J:$J,"Above 40 Lacs",'All ST Rms'!$C:$C,Branchwise!C134)</f>
        <v>0</v>
      </c>
      <c r="I134" s="35">
        <f>COUNTIFS('All ST Rms'!$J:$J,"Between 25 - 40 Lacs",'All ST Rms'!$C:$C,Branchwise!C134)</f>
        <v>0</v>
      </c>
      <c r="J134" s="35">
        <f>COUNTIFS('All ST Rms'!$J:$J,"Between 15 - 25 Lacs",'All ST Rms'!$C:$C,Branchwise!C134)</f>
        <v>0</v>
      </c>
      <c r="K134" s="35">
        <f>COUNTIFS('All ST Rms'!$J:$J,"Less than 15 Lacs",'All ST Rms'!$C:$C,Branchwise!C134)</f>
        <v>2</v>
      </c>
      <c r="L134" s="35">
        <f t="shared" si="2"/>
        <v>2</v>
      </c>
    </row>
    <row r="135" spans="1:12" x14ac:dyDescent="0.35">
      <c r="A135" s="6" t="s">
        <v>688</v>
      </c>
      <c r="B135" s="5" t="s">
        <v>15</v>
      </c>
      <c r="C135" s="7">
        <v>2748</v>
      </c>
      <c r="D135" s="5" t="s">
        <v>494</v>
      </c>
      <c r="E135" s="5">
        <v>19526</v>
      </c>
      <c r="F135" s="5" t="s">
        <v>36</v>
      </c>
      <c r="G135" s="34">
        <f>SUMIFS('All ST Rms'!$I:$I,'All ST Rms'!$C:$C,Branchwise!C135)</f>
        <v>1.6021901801875</v>
      </c>
      <c r="H135" s="35">
        <f>COUNTIFS('All ST Rms'!$J:$J,"Above 40 Lacs",'All ST Rms'!$C:$C,Branchwise!C135)</f>
        <v>0</v>
      </c>
      <c r="I135" s="35">
        <f>COUNTIFS('All ST Rms'!$J:$J,"Between 25 - 40 Lacs",'All ST Rms'!$C:$C,Branchwise!C135)</f>
        <v>0</v>
      </c>
      <c r="J135" s="35">
        <f>COUNTIFS('All ST Rms'!$J:$J,"Between 15 - 25 Lacs",'All ST Rms'!$C:$C,Branchwise!C135)</f>
        <v>0</v>
      </c>
      <c r="K135" s="35">
        <f>COUNTIFS('All ST Rms'!$J:$J,"Less than 15 Lacs",'All ST Rms'!$C:$C,Branchwise!C135)</f>
        <v>3</v>
      </c>
      <c r="L135" s="35">
        <f t="shared" si="2"/>
        <v>3</v>
      </c>
    </row>
    <row r="136" spans="1:12" x14ac:dyDescent="0.35">
      <c r="A136" s="6" t="s">
        <v>687</v>
      </c>
      <c r="B136" s="5" t="s">
        <v>11</v>
      </c>
      <c r="C136" s="7">
        <v>2752</v>
      </c>
      <c r="D136" s="5" t="s">
        <v>394</v>
      </c>
      <c r="E136" s="5">
        <v>36931</v>
      </c>
      <c r="F136" s="5" t="s">
        <v>12</v>
      </c>
      <c r="G136" s="34">
        <f>SUMIFS('All ST Rms'!$I:$I,'All ST Rms'!$C:$C,Branchwise!C136)</f>
        <v>8.7325924522499996</v>
      </c>
      <c r="H136" s="35">
        <f>COUNTIFS('All ST Rms'!$J:$J,"Above 40 Lacs",'All ST Rms'!$C:$C,Branchwise!C136)</f>
        <v>0</v>
      </c>
      <c r="I136" s="35">
        <f>COUNTIFS('All ST Rms'!$J:$J,"Between 25 - 40 Lacs",'All ST Rms'!$C:$C,Branchwise!C136)</f>
        <v>0</v>
      </c>
      <c r="J136" s="35">
        <f>COUNTIFS('All ST Rms'!$J:$J,"Between 15 - 25 Lacs",'All ST Rms'!$C:$C,Branchwise!C136)</f>
        <v>0</v>
      </c>
      <c r="K136" s="35">
        <f>COUNTIFS('All ST Rms'!$J:$J,"Less than 15 Lacs",'All ST Rms'!$C:$C,Branchwise!C136)</f>
        <v>3</v>
      </c>
      <c r="L136" s="35">
        <f t="shared" si="2"/>
        <v>3</v>
      </c>
    </row>
    <row r="137" spans="1:12" x14ac:dyDescent="0.35">
      <c r="A137" s="6" t="s">
        <v>688</v>
      </c>
      <c r="B137" s="5" t="s">
        <v>15</v>
      </c>
      <c r="C137" s="7">
        <v>2828</v>
      </c>
      <c r="D137" s="5" t="s">
        <v>213</v>
      </c>
      <c r="E137" s="5">
        <v>1891</v>
      </c>
      <c r="F137" s="5" t="s">
        <v>49</v>
      </c>
      <c r="G137" s="34">
        <f>SUMIFS('All ST Rms'!$I:$I,'All ST Rms'!$C:$C,Branchwise!C137)</f>
        <v>0.40435952987500001</v>
      </c>
      <c r="H137" s="35">
        <f>COUNTIFS('All ST Rms'!$J:$J,"Above 40 Lacs",'All ST Rms'!$C:$C,Branchwise!C137)</f>
        <v>0</v>
      </c>
      <c r="I137" s="35">
        <f>COUNTIFS('All ST Rms'!$J:$J,"Between 25 - 40 Lacs",'All ST Rms'!$C:$C,Branchwise!C137)</f>
        <v>0</v>
      </c>
      <c r="J137" s="35">
        <f>COUNTIFS('All ST Rms'!$J:$J,"Between 15 - 25 Lacs",'All ST Rms'!$C:$C,Branchwise!C137)</f>
        <v>0</v>
      </c>
      <c r="K137" s="35">
        <f>COUNTIFS('All ST Rms'!$J:$J,"Less than 15 Lacs",'All ST Rms'!$C:$C,Branchwise!C137)</f>
        <v>1</v>
      </c>
      <c r="L137" s="35">
        <f t="shared" si="2"/>
        <v>1</v>
      </c>
    </row>
    <row r="138" spans="1:12" x14ac:dyDescent="0.35">
      <c r="A138" s="6" t="s">
        <v>688</v>
      </c>
      <c r="B138" s="5" t="s">
        <v>15</v>
      </c>
      <c r="C138" s="7">
        <v>2845</v>
      </c>
      <c r="D138" s="5" t="s">
        <v>263</v>
      </c>
      <c r="E138" s="5">
        <v>8987</v>
      </c>
      <c r="F138" s="5" t="s">
        <v>163</v>
      </c>
      <c r="G138" s="34">
        <f>SUMIFS('All ST Rms'!$I:$I,'All ST Rms'!$C:$C,Branchwise!C138)</f>
        <v>3.9267913520937503</v>
      </c>
      <c r="H138" s="35">
        <f>COUNTIFS('All ST Rms'!$J:$J,"Above 40 Lacs",'All ST Rms'!$C:$C,Branchwise!C138)</f>
        <v>0</v>
      </c>
      <c r="I138" s="35">
        <f>COUNTIFS('All ST Rms'!$J:$J,"Between 25 - 40 Lacs",'All ST Rms'!$C:$C,Branchwise!C138)</f>
        <v>0</v>
      </c>
      <c r="J138" s="35">
        <f>COUNTIFS('All ST Rms'!$J:$J,"Between 15 - 25 Lacs",'All ST Rms'!$C:$C,Branchwise!C138)</f>
        <v>0</v>
      </c>
      <c r="K138" s="35">
        <f>COUNTIFS('All ST Rms'!$J:$J,"Less than 15 Lacs",'All ST Rms'!$C:$C,Branchwise!C138)</f>
        <v>3</v>
      </c>
      <c r="L138" s="35">
        <f t="shared" si="2"/>
        <v>3</v>
      </c>
    </row>
    <row r="139" spans="1:12" x14ac:dyDescent="0.35">
      <c r="A139" s="6" t="s">
        <v>688</v>
      </c>
      <c r="B139" s="5" t="s">
        <v>15</v>
      </c>
      <c r="C139" s="7">
        <v>2861</v>
      </c>
      <c r="D139" s="5" t="s">
        <v>403</v>
      </c>
      <c r="E139" s="5">
        <v>942</v>
      </c>
      <c r="F139" s="5" t="s">
        <v>16</v>
      </c>
      <c r="G139" s="34">
        <f>SUMIFS('All ST Rms'!$I:$I,'All ST Rms'!$C:$C,Branchwise!C139)</f>
        <v>1.5089725994375001</v>
      </c>
      <c r="H139" s="35">
        <f>COUNTIFS('All ST Rms'!$J:$J,"Above 40 Lacs",'All ST Rms'!$C:$C,Branchwise!C139)</f>
        <v>0</v>
      </c>
      <c r="I139" s="35">
        <f>COUNTIFS('All ST Rms'!$J:$J,"Between 25 - 40 Lacs",'All ST Rms'!$C:$C,Branchwise!C139)</f>
        <v>0</v>
      </c>
      <c r="J139" s="35">
        <f>COUNTIFS('All ST Rms'!$J:$J,"Between 15 - 25 Lacs",'All ST Rms'!$C:$C,Branchwise!C139)</f>
        <v>0</v>
      </c>
      <c r="K139" s="35">
        <f>COUNTIFS('All ST Rms'!$J:$J,"Less than 15 Lacs",'All ST Rms'!$C:$C,Branchwise!C139)</f>
        <v>3</v>
      </c>
      <c r="L139" s="35">
        <f t="shared" si="2"/>
        <v>3</v>
      </c>
    </row>
    <row r="140" spans="1:12" x14ac:dyDescent="0.35">
      <c r="A140" s="6" t="s">
        <v>686</v>
      </c>
      <c r="B140" s="5" t="s">
        <v>5</v>
      </c>
      <c r="C140" s="7">
        <v>2992</v>
      </c>
      <c r="D140" s="5" t="s">
        <v>252</v>
      </c>
      <c r="E140" s="5">
        <v>7642</v>
      </c>
      <c r="F140" s="5" t="s">
        <v>42</v>
      </c>
      <c r="G140" s="34">
        <f>SUMIFS('All ST Rms'!$I:$I,'All ST Rms'!$C:$C,Branchwise!C140)</f>
        <v>8.4914326530625015</v>
      </c>
      <c r="H140" s="35">
        <f>COUNTIFS('All ST Rms'!$J:$J,"Above 40 Lacs",'All ST Rms'!$C:$C,Branchwise!C140)</f>
        <v>0</v>
      </c>
      <c r="I140" s="35">
        <f>COUNTIFS('All ST Rms'!$J:$J,"Between 25 - 40 Lacs",'All ST Rms'!$C:$C,Branchwise!C140)</f>
        <v>0</v>
      </c>
      <c r="J140" s="35">
        <f>COUNTIFS('All ST Rms'!$J:$J,"Between 15 - 25 Lacs",'All ST Rms'!$C:$C,Branchwise!C140)</f>
        <v>0</v>
      </c>
      <c r="K140" s="35">
        <f>COUNTIFS('All ST Rms'!$J:$J,"Less than 15 Lacs",'All ST Rms'!$C:$C,Branchwise!C140)</f>
        <v>3</v>
      </c>
      <c r="L140" s="35">
        <f t="shared" si="2"/>
        <v>3</v>
      </c>
    </row>
    <row r="141" spans="1:12" x14ac:dyDescent="0.35">
      <c r="A141" s="6" t="s">
        <v>687</v>
      </c>
      <c r="B141" s="5" t="s">
        <v>11</v>
      </c>
      <c r="C141" s="7">
        <v>4466</v>
      </c>
      <c r="D141" s="5" t="s">
        <v>702</v>
      </c>
      <c r="E141" s="5">
        <v>36931</v>
      </c>
      <c r="F141" s="5" t="s">
        <v>12</v>
      </c>
      <c r="G141" s="34">
        <f>SUMIFS('All ST Rms'!$I:$I,'All ST Rms'!$C:$C,Branchwise!C141)</f>
        <v>0</v>
      </c>
      <c r="H141" s="35">
        <f>COUNTIFS('All ST Rms'!$J:$J,"Above 40 Lacs",'All ST Rms'!$C:$C,Branchwise!C141)</f>
        <v>0</v>
      </c>
      <c r="I141" s="35">
        <f>COUNTIFS('All ST Rms'!$J:$J,"Between 25 - 40 Lacs",'All ST Rms'!$C:$C,Branchwise!C141)</f>
        <v>0</v>
      </c>
      <c r="J141" s="35">
        <f>COUNTIFS('All ST Rms'!$J:$J,"Between 15 - 25 Lacs",'All ST Rms'!$C:$C,Branchwise!C141)</f>
        <v>0</v>
      </c>
      <c r="K141" s="35">
        <f>COUNTIFS('All ST Rms'!$J:$J,"Less than 15 Lacs",'All ST Rms'!$C:$C,Branchwise!C141)</f>
        <v>0</v>
      </c>
      <c r="L141" s="35">
        <f t="shared" si="2"/>
        <v>0</v>
      </c>
    </row>
    <row r="142" spans="1:12" x14ac:dyDescent="0.35">
      <c r="A142" s="6" t="s">
        <v>687</v>
      </c>
      <c r="B142" s="5" t="s">
        <v>11</v>
      </c>
      <c r="C142" s="7">
        <v>4467</v>
      </c>
      <c r="D142" s="5" t="s">
        <v>331</v>
      </c>
      <c r="E142" s="5">
        <v>36931</v>
      </c>
      <c r="F142" s="5" t="s">
        <v>12</v>
      </c>
      <c r="G142" s="34">
        <f>SUMIFS('All ST Rms'!$I:$I,'All ST Rms'!$C:$C,Branchwise!C142)</f>
        <v>6.2641194279062509</v>
      </c>
      <c r="H142" s="35">
        <f>COUNTIFS('All ST Rms'!$J:$J,"Above 40 Lacs",'All ST Rms'!$C:$C,Branchwise!C142)</f>
        <v>0</v>
      </c>
      <c r="I142" s="35">
        <f>COUNTIFS('All ST Rms'!$J:$J,"Between 25 - 40 Lacs",'All ST Rms'!$C:$C,Branchwise!C142)</f>
        <v>0</v>
      </c>
      <c r="J142" s="35">
        <f>COUNTIFS('All ST Rms'!$J:$J,"Between 15 - 25 Lacs",'All ST Rms'!$C:$C,Branchwise!C142)</f>
        <v>0</v>
      </c>
      <c r="K142" s="35">
        <f>COUNTIFS('All ST Rms'!$J:$J,"Less than 15 Lacs",'All ST Rms'!$C:$C,Branchwise!C142)</f>
        <v>4</v>
      </c>
      <c r="L142" s="35">
        <f t="shared" si="2"/>
        <v>4</v>
      </c>
    </row>
    <row r="143" spans="1:12" x14ac:dyDescent="0.35">
      <c r="A143" s="6" t="s">
        <v>689</v>
      </c>
      <c r="B143" s="5" t="s">
        <v>20</v>
      </c>
      <c r="C143" s="7">
        <v>4727</v>
      </c>
      <c r="D143" s="5" t="s">
        <v>406</v>
      </c>
      <c r="E143" s="5">
        <v>7900</v>
      </c>
      <c r="F143" s="5" t="s">
        <v>55</v>
      </c>
      <c r="G143" s="34">
        <f>SUMIFS('All ST Rms'!$I:$I,'All ST Rms'!$C:$C,Branchwise!C143)</f>
        <v>3.1805367894062497</v>
      </c>
      <c r="H143" s="35">
        <f>COUNTIFS('All ST Rms'!$J:$J,"Above 40 Lacs",'All ST Rms'!$C:$C,Branchwise!C143)</f>
        <v>0</v>
      </c>
      <c r="I143" s="35">
        <f>COUNTIFS('All ST Rms'!$J:$J,"Between 25 - 40 Lacs",'All ST Rms'!$C:$C,Branchwise!C143)</f>
        <v>0</v>
      </c>
      <c r="J143" s="35">
        <f>COUNTIFS('All ST Rms'!$J:$J,"Between 15 - 25 Lacs",'All ST Rms'!$C:$C,Branchwise!C143)</f>
        <v>0</v>
      </c>
      <c r="K143" s="35">
        <f>COUNTIFS('All ST Rms'!$J:$J,"Less than 15 Lacs",'All ST Rms'!$C:$C,Branchwise!C143)</f>
        <v>3</v>
      </c>
      <c r="L143" s="35">
        <f t="shared" si="2"/>
        <v>3</v>
      </c>
    </row>
    <row r="144" spans="1:12" x14ac:dyDescent="0.35">
      <c r="A144" s="6" t="s">
        <v>689</v>
      </c>
      <c r="B144" s="5" t="s">
        <v>20</v>
      </c>
      <c r="C144" s="7">
        <v>5582</v>
      </c>
      <c r="D144" s="5" t="s">
        <v>87</v>
      </c>
      <c r="E144" s="5">
        <v>7900</v>
      </c>
      <c r="F144" s="5" t="s">
        <v>55</v>
      </c>
      <c r="G144" s="34">
        <f>SUMIFS('All ST Rms'!$I:$I,'All ST Rms'!$C:$C,Branchwise!C144)</f>
        <v>1.8927581374062501</v>
      </c>
      <c r="H144" s="35">
        <f>COUNTIFS('All ST Rms'!$J:$J,"Above 40 Lacs",'All ST Rms'!$C:$C,Branchwise!C144)</f>
        <v>0</v>
      </c>
      <c r="I144" s="35">
        <f>COUNTIFS('All ST Rms'!$J:$J,"Between 25 - 40 Lacs",'All ST Rms'!$C:$C,Branchwise!C144)</f>
        <v>0</v>
      </c>
      <c r="J144" s="35">
        <f>COUNTIFS('All ST Rms'!$J:$J,"Between 15 - 25 Lacs",'All ST Rms'!$C:$C,Branchwise!C144)</f>
        <v>0</v>
      </c>
      <c r="K144" s="35">
        <f>COUNTIFS('All ST Rms'!$J:$J,"Less than 15 Lacs",'All ST Rms'!$C:$C,Branchwise!C144)</f>
        <v>2</v>
      </c>
      <c r="L144" s="35">
        <f t="shared" si="2"/>
        <v>2</v>
      </c>
    </row>
    <row r="145" spans="1:12" x14ac:dyDescent="0.35">
      <c r="A145" s="6" t="s">
        <v>687</v>
      </c>
      <c r="B145" s="5" t="s">
        <v>11</v>
      </c>
      <c r="C145" s="7">
        <v>6119</v>
      </c>
      <c r="D145" s="5" t="s">
        <v>71</v>
      </c>
      <c r="E145" s="5">
        <v>766</v>
      </c>
      <c r="F145" s="5" t="s">
        <v>24</v>
      </c>
      <c r="G145" s="34">
        <f>SUMIFS('All ST Rms'!$I:$I,'All ST Rms'!$C:$C,Branchwise!C145)</f>
        <v>20.133412953750003</v>
      </c>
      <c r="H145" s="35">
        <f>COUNTIFS('All ST Rms'!$J:$J,"Above 40 Lacs",'All ST Rms'!$C:$C,Branchwise!C145)</f>
        <v>0</v>
      </c>
      <c r="I145" s="35">
        <f>COUNTIFS('All ST Rms'!$J:$J,"Between 25 - 40 Lacs",'All ST Rms'!$C:$C,Branchwise!C145)</f>
        <v>0</v>
      </c>
      <c r="J145" s="35">
        <f>COUNTIFS('All ST Rms'!$J:$J,"Between 15 - 25 Lacs",'All ST Rms'!$C:$C,Branchwise!C145)</f>
        <v>0</v>
      </c>
      <c r="K145" s="35">
        <f>COUNTIFS('All ST Rms'!$J:$J,"Less than 15 Lacs",'All ST Rms'!$C:$C,Branchwise!C145)</f>
        <v>5</v>
      </c>
      <c r="L145" s="35">
        <f t="shared" si="2"/>
        <v>5</v>
      </c>
    </row>
    <row r="146" spans="1:12" x14ac:dyDescent="0.35">
      <c r="A146" s="6" t="s">
        <v>687</v>
      </c>
      <c r="B146" s="5" t="s">
        <v>11</v>
      </c>
      <c r="C146" s="7">
        <v>6120</v>
      </c>
      <c r="D146" s="5" t="s">
        <v>44</v>
      </c>
      <c r="E146" s="5">
        <v>766</v>
      </c>
      <c r="F146" s="5" t="s">
        <v>24</v>
      </c>
      <c r="G146" s="34">
        <f>SUMIFS('All ST Rms'!$I:$I,'All ST Rms'!$C:$C,Branchwise!C146)</f>
        <v>32.712360174125003</v>
      </c>
      <c r="H146" s="35">
        <f>COUNTIFS('All ST Rms'!$J:$J,"Above 40 Lacs",'All ST Rms'!$C:$C,Branchwise!C146)</f>
        <v>0</v>
      </c>
      <c r="I146" s="35">
        <f>COUNTIFS('All ST Rms'!$J:$J,"Between 25 - 40 Lacs",'All ST Rms'!$C:$C,Branchwise!C146)</f>
        <v>0</v>
      </c>
      <c r="J146" s="35">
        <f>COUNTIFS('All ST Rms'!$J:$J,"Between 15 - 25 Lacs",'All ST Rms'!$C:$C,Branchwise!C146)</f>
        <v>0</v>
      </c>
      <c r="K146" s="35">
        <f>COUNTIFS('All ST Rms'!$J:$J,"Less than 15 Lacs",'All ST Rms'!$C:$C,Branchwise!C146)</f>
        <v>8</v>
      </c>
      <c r="L146" s="35">
        <f t="shared" si="2"/>
        <v>8</v>
      </c>
    </row>
    <row r="147" spans="1:12" x14ac:dyDescent="0.35">
      <c r="A147" s="6" t="s">
        <v>687</v>
      </c>
      <c r="B147" s="5" t="s">
        <v>11</v>
      </c>
      <c r="C147" s="7">
        <v>6121</v>
      </c>
      <c r="D147" s="5" t="s">
        <v>28</v>
      </c>
      <c r="E147" s="5">
        <v>766</v>
      </c>
      <c r="F147" s="5" t="s">
        <v>24</v>
      </c>
      <c r="G147" s="34">
        <f>SUMIFS('All ST Rms'!$I:$I,'All ST Rms'!$C:$C,Branchwise!C147)</f>
        <v>29.451513419187489</v>
      </c>
      <c r="H147" s="35">
        <f>COUNTIFS('All ST Rms'!$J:$J,"Above 40 Lacs",'All ST Rms'!$C:$C,Branchwise!C147)</f>
        <v>0</v>
      </c>
      <c r="I147" s="35">
        <f>COUNTIFS('All ST Rms'!$J:$J,"Between 25 - 40 Lacs",'All ST Rms'!$C:$C,Branchwise!C147)</f>
        <v>0</v>
      </c>
      <c r="J147" s="35">
        <f>COUNTIFS('All ST Rms'!$J:$J,"Between 15 - 25 Lacs",'All ST Rms'!$C:$C,Branchwise!C147)</f>
        <v>0</v>
      </c>
      <c r="K147" s="35">
        <f>COUNTIFS('All ST Rms'!$J:$J,"Less than 15 Lacs",'All ST Rms'!$C:$C,Branchwise!C147)</f>
        <v>5</v>
      </c>
      <c r="L147" s="35">
        <f t="shared" si="2"/>
        <v>5</v>
      </c>
    </row>
    <row r="148" spans="1:12" x14ac:dyDescent="0.35">
      <c r="A148" s="6" t="s">
        <v>686</v>
      </c>
      <c r="B148" s="5" t="s">
        <v>5</v>
      </c>
      <c r="C148" s="7">
        <v>6354</v>
      </c>
      <c r="D148" s="5" t="s">
        <v>336</v>
      </c>
      <c r="E148" s="5">
        <v>16123</v>
      </c>
      <c r="F148" s="5" t="s">
        <v>92</v>
      </c>
      <c r="G148" s="34">
        <f>SUMIFS('All ST Rms'!$I:$I,'All ST Rms'!$C:$C,Branchwise!C148)</f>
        <v>4.5393329357500001</v>
      </c>
      <c r="H148" s="35">
        <f>COUNTIFS('All ST Rms'!$J:$J,"Above 40 Lacs",'All ST Rms'!$C:$C,Branchwise!C148)</f>
        <v>0</v>
      </c>
      <c r="I148" s="35">
        <f>COUNTIFS('All ST Rms'!$J:$J,"Between 25 - 40 Lacs",'All ST Rms'!$C:$C,Branchwise!C148)</f>
        <v>0</v>
      </c>
      <c r="J148" s="35">
        <f>COUNTIFS('All ST Rms'!$J:$J,"Between 15 - 25 Lacs",'All ST Rms'!$C:$C,Branchwise!C148)</f>
        <v>0</v>
      </c>
      <c r="K148" s="35">
        <f>COUNTIFS('All ST Rms'!$J:$J,"Less than 15 Lacs",'All ST Rms'!$C:$C,Branchwise!C148)</f>
        <v>4</v>
      </c>
      <c r="L148" s="35">
        <f t="shared" si="2"/>
        <v>4</v>
      </c>
    </row>
    <row r="149" spans="1:12" x14ac:dyDescent="0.35">
      <c r="A149" s="6" t="s">
        <v>688</v>
      </c>
      <c r="B149" s="5" t="s">
        <v>15</v>
      </c>
      <c r="C149" s="7">
        <v>9522</v>
      </c>
      <c r="D149" s="5" t="s">
        <v>422</v>
      </c>
      <c r="E149" s="5">
        <v>7053</v>
      </c>
      <c r="F149" s="5" t="s">
        <v>128</v>
      </c>
      <c r="G149" s="34">
        <f>SUMIFS('All ST Rms'!$I:$I,'All ST Rms'!$C:$C,Branchwise!C149)</f>
        <v>6.7370146302812524</v>
      </c>
      <c r="H149" s="35">
        <f>COUNTIFS('All ST Rms'!$J:$J,"Above 40 Lacs",'All ST Rms'!$C:$C,Branchwise!C149)</f>
        <v>0</v>
      </c>
      <c r="I149" s="35">
        <f>COUNTIFS('All ST Rms'!$J:$J,"Between 25 - 40 Lacs",'All ST Rms'!$C:$C,Branchwise!C149)</f>
        <v>0</v>
      </c>
      <c r="J149" s="35">
        <f>COUNTIFS('All ST Rms'!$J:$J,"Between 15 - 25 Lacs",'All ST Rms'!$C:$C,Branchwise!C149)</f>
        <v>0</v>
      </c>
      <c r="K149" s="35">
        <f>COUNTIFS('All ST Rms'!$J:$J,"Less than 15 Lacs",'All ST Rms'!$C:$C,Branchwise!C149)</f>
        <v>3</v>
      </c>
      <c r="L149" s="35">
        <f t="shared" si="2"/>
        <v>3</v>
      </c>
    </row>
    <row r="150" spans="1:12" x14ac:dyDescent="0.35">
      <c r="A150" s="6" t="s">
        <v>686</v>
      </c>
      <c r="B150" s="5" t="s">
        <v>5</v>
      </c>
      <c r="C150" s="7">
        <v>10537</v>
      </c>
      <c r="D150" s="5" t="s">
        <v>350</v>
      </c>
      <c r="E150" s="5">
        <v>7642</v>
      </c>
      <c r="F150" s="5" t="s">
        <v>42</v>
      </c>
      <c r="G150" s="34">
        <f>SUMIFS('All ST Rms'!$I:$I,'All ST Rms'!$C:$C,Branchwise!C150)</f>
        <v>5.3331800493125012</v>
      </c>
      <c r="H150" s="35">
        <f>COUNTIFS('All ST Rms'!$J:$J,"Above 40 Lacs",'All ST Rms'!$C:$C,Branchwise!C150)</f>
        <v>0</v>
      </c>
      <c r="I150" s="35">
        <f>COUNTIFS('All ST Rms'!$J:$J,"Between 25 - 40 Lacs",'All ST Rms'!$C:$C,Branchwise!C150)</f>
        <v>0</v>
      </c>
      <c r="J150" s="35">
        <f>COUNTIFS('All ST Rms'!$J:$J,"Between 15 - 25 Lacs",'All ST Rms'!$C:$C,Branchwise!C150)</f>
        <v>0</v>
      </c>
      <c r="K150" s="35">
        <f>COUNTIFS('All ST Rms'!$J:$J,"Less than 15 Lacs",'All ST Rms'!$C:$C,Branchwise!C150)</f>
        <v>5</v>
      </c>
      <c r="L150" s="35">
        <f t="shared" si="2"/>
        <v>5</v>
      </c>
    </row>
  </sheetData>
  <mergeCells count="1">
    <mergeCell ref="H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28131-EA28-4376-A476-E33BF28C6AE6}">
  <dimension ref="A1:J511"/>
  <sheetViews>
    <sheetView topLeftCell="C1" workbookViewId="0">
      <selection activeCell="I1" sqref="I1"/>
    </sheetView>
  </sheetViews>
  <sheetFormatPr defaultRowHeight="14" x14ac:dyDescent="0.3"/>
  <cols>
    <col min="1" max="1" width="22.26953125" style="1" customWidth="1"/>
    <col min="2" max="2" width="13.1796875" style="1" bestFit="1" customWidth="1"/>
    <col min="3" max="3" width="6.90625" style="3" customWidth="1"/>
    <col min="4" max="4" width="29.36328125" style="1" bestFit="1" customWidth="1"/>
    <col min="5" max="5" width="8.54296875" style="1" bestFit="1" customWidth="1"/>
    <col min="6" max="6" width="21.08984375" style="1" bestFit="1" customWidth="1"/>
    <col min="7" max="7" width="14.26953125" style="1" bestFit="1" customWidth="1"/>
    <col min="8" max="8" width="25.6328125" style="1" customWidth="1"/>
    <col min="9" max="9" width="15.26953125" style="1" customWidth="1"/>
    <col min="10" max="10" width="31.1796875" style="1" customWidth="1"/>
    <col min="11" max="16384" width="8.7265625" style="1"/>
  </cols>
  <sheetData>
    <row r="1" spans="1:10" s="2" customFormat="1" ht="55" customHeight="1" x14ac:dyDescent="0.25">
      <c r="A1" s="15" t="s">
        <v>685</v>
      </c>
      <c r="B1" s="15" t="s">
        <v>0</v>
      </c>
      <c r="C1" s="15" t="s">
        <v>681</v>
      </c>
      <c r="D1" s="15" t="s">
        <v>680</v>
      </c>
      <c r="E1" s="15" t="s">
        <v>1</v>
      </c>
      <c r="F1" s="15" t="s">
        <v>2</v>
      </c>
      <c r="G1" s="25" t="s">
        <v>683</v>
      </c>
      <c r="H1" s="25" t="s">
        <v>684</v>
      </c>
      <c r="I1" s="26" t="s">
        <v>715</v>
      </c>
      <c r="J1" s="4" t="s">
        <v>682</v>
      </c>
    </row>
    <row r="2" spans="1:10" x14ac:dyDescent="0.3">
      <c r="A2" s="6" t="s">
        <v>688</v>
      </c>
      <c r="B2" s="5" t="s">
        <v>15</v>
      </c>
      <c r="C2" s="7">
        <v>487</v>
      </c>
      <c r="D2" s="5" t="s">
        <v>196</v>
      </c>
      <c r="E2" s="5">
        <v>8841</v>
      </c>
      <c r="F2" s="5" t="s">
        <v>64</v>
      </c>
      <c r="G2" s="5">
        <v>17463</v>
      </c>
      <c r="H2" s="5" t="s">
        <v>195</v>
      </c>
      <c r="I2" s="23">
        <v>31.959972539031256</v>
      </c>
      <c r="J2" s="6" t="str">
        <f>IF(I2&gt;=40,"Above 40 Lacs",IF(AND(I2&gt;=25,I2&lt;40),"Between 25 - 40 Lacs",IF(AND(I2&gt;=15,I2&lt;25),"Between 15 - 25 Lacs","Less than 15 Lacs")))</f>
        <v>Between 25 - 40 Lacs</v>
      </c>
    </row>
    <row r="3" spans="1:10" x14ac:dyDescent="0.3">
      <c r="A3" s="6" t="s">
        <v>689</v>
      </c>
      <c r="B3" s="5" t="s">
        <v>20</v>
      </c>
      <c r="C3" s="7">
        <v>123</v>
      </c>
      <c r="D3" s="5" t="s">
        <v>30</v>
      </c>
      <c r="E3" s="5">
        <v>897</v>
      </c>
      <c r="F3" s="5" t="s">
        <v>31</v>
      </c>
      <c r="G3" s="5">
        <v>14411</v>
      </c>
      <c r="H3" s="5" t="s">
        <v>164</v>
      </c>
      <c r="I3" s="23">
        <v>19.923690300906252</v>
      </c>
      <c r="J3" s="6" t="str">
        <f>IF(I3&gt;=40,"Above 40 Lacs",IF(AND(I3&gt;=25,I3&lt;40),"Between 25 - 40 Lacs",IF(AND(I3&gt;=15,I3&lt;25),"Between 15 - 25 Lacs","Less than 15 Lacs")))</f>
        <v>Between 15 - 25 Lacs</v>
      </c>
    </row>
    <row r="4" spans="1:10" x14ac:dyDescent="0.3">
      <c r="A4" s="6" t="s">
        <v>688</v>
      </c>
      <c r="B4" s="5" t="s">
        <v>15</v>
      </c>
      <c r="C4" s="7">
        <v>1077</v>
      </c>
      <c r="D4" s="5" t="s">
        <v>281</v>
      </c>
      <c r="E4" s="5">
        <v>1891</v>
      </c>
      <c r="F4" s="5" t="s">
        <v>49</v>
      </c>
      <c r="G4" s="5">
        <v>21710</v>
      </c>
      <c r="H4" s="5" t="s">
        <v>280</v>
      </c>
      <c r="I4" s="23">
        <v>14.86773691087499</v>
      </c>
      <c r="J4" s="6" t="str">
        <f>IF(I4&gt;=40,"Above 40 Lacs",IF(AND(I4&gt;=25,I4&lt;40),"Between 25 - 40 Lacs",IF(AND(I4&gt;=15,I4&lt;25),"Between 15 - 25 Lacs","Less than 15 Lacs")))</f>
        <v>Less than 15 Lacs</v>
      </c>
    </row>
    <row r="5" spans="1:10" x14ac:dyDescent="0.3">
      <c r="A5" s="6" t="s">
        <v>687</v>
      </c>
      <c r="B5" s="5" t="s">
        <v>11</v>
      </c>
      <c r="C5" s="7">
        <v>6121</v>
      </c>
      <c r="D5" s="5" t="s">
        <v>28</v>
      </c>
      <c r="E5" s="5">
        <v>766</v>
      </c>
      <c r="F5" s="5" t="s">
        <v>24</v>
      </c>
      <c r="G5" s="5">
        <v>33116</v>
      </c>
      <c r="H5" s="5" t="s">
        <v>471</v>
      </c>
      <c r="I5" s="23">
        <v>10.174434658531245</v>
      </c>
      <c r="J5" s="6" t="str">
        <f>IF(I5&gt;=40,"Above 40 Lacs",IF(AND(I5&gt;=25,I5&lt;40),"Between 25 - 40 Lacs",IF(AND(I5&gt;=15,I5&lt;25),"Between 15 - 25 Lacs","Less than 15 Lacs")))</f>
        <v>Less than 15 Lacs</v>
      </c>
    </row>
    <row r="6" spans="1:10" x14ac:dyDescent="0.3">
      <c r="A6" s="6" t="s">
        <v>687</v>
      </c>
      <c r="B6" s="5" t="s">
        <v>11</v>
      </c>
      <c r="C6" s="7">
        <v>6120</v>
      </c>
      <c r="D6" s="5" t="s">
        <v>44</v>
      </c>
      <c r="E6" s="5">
        <v>766</v>
      </c>
      <c r="F6" s="5" t="s">
        <v>24</v>
      </c>
      <c r="G6" s="5">
        <v>15482</v>
      </c>
      <c r="H6" s="5" t="s">
        <v>172</v>
      </c>
      <c r="I6" s="23">
        <v>9.1187419385625041</v>
      </c>
      <c r="J6" s="6" t="str">
        <f>IF(I6&gt;=40,"Above 40 Lacs",IF(AND(I6&gt;=25,I6&lt;40),"Between 25 - 40 Lacs",IF(AND(I6&gt;=15,I6&lt;25),"Between 15 - 25 Lacs","Less than 15 Lacs")))</f>
        <v>Less than 15 Lacs</v>
      </c>
    </row>
    <row r="7" spans="1:10" x14ac:dyDescent="0.3">
      <c r="A7" s="6" t="s">
        <v>687</v>
      </c>
      <c r="B7" s="5" t="s">
        <v>11</v>
      </c>
      <c r="C7" s="7">
        <v>494</v>
      </c>
      <c r="D7" s="5" t="s">
        <v>73</v>
      </c>
      <c r="E7" s="5">
        <v>766</v>
      </c>
      <c r="F7" s="5" t="s">
        <v>24</v>
      </c>
      <c r="G7" s="5">
        <v>7557</v>
      </c>
      <c r="H7" s="5" t="s">
        <v>88</v>
      </c>
      <c r="I7" s="23">
        <v>8.6554741733750049</v>
      </c>
      <c r="J7" s="6" t="str">
        <f>IF(I7&gt;=40,"Above 40 Lacs",IF(AND(I7&gt;=25,I7&lt;40),"Between 25 - 40 Lacs",IF(AND(I7&gt;=15,I7&lt;25),"Between 15 - 25 Lacs","Less than 15 Lacs")))</f>
        <v>Less than 15 Lacs</v>
      </c>
    </row>
    <row r="8" spans="1:10" x14ac:dyDescent="0.3">
      <c r="A8" s="6" t="s">
        <v>687</v>
      </c>
      <c r="B8" s="5" t="s">
        <v>11</v>
      </c>
      <c r="C8" s="7">
        <v>6121</v>
      </c>
      <c r="D8" s="5" t="s">
        <v>28</v>
      </c>
      <c r="E8" s="5">
        <v>766</v>
      </c>
      <c r="F8" s="5" t="s">
        <v>24</v>
      </c>
      <c r="G8" s="5">
        <v>1607</v>
      </c>
      <c r="H8" s="5" t="s">
        <v>27</v>
      </c>
      <c r="I8" s="23">
        <v>8.5651357359999967</v>
      </c>
      <c r="J8" s="6" t="str">
        <f>IF(I8&gt;=40,"Above 40 Lacs",IF(AND(I8&gt;=25,I8&lt;40),"Between 25 - 40 Lacs",IF(AND(I8&gt;=15,I8&lt;25),"Between 15 - 25 Lacs","Less than 15 Lacs")))</f>
        <v>Less than 15 Lacs</v>
      </c>
    </row>
    <row r="9" spans="1:10" x14ac:dyDescent="0.3">
      <c r="A9" s="6" t="s">
        <v>686</v>
      </c>
      <c r="B9" s="5" t="s">
        <v>5</v>
      </c>
      <c r="C9" s="7">
        <v>498</v>
      </c>
      <c r="D9" s="5" t="s">
        <v>69</v>
      </c>
      <c r="E9" s="5">
        <v>7642</v>
      </c>
      <c r="F9" s="5" t="s">
        <v>42</v>
      </c>
      <c r="G9" s="5">
        <v>22911</v>
      </c>
      <c r="H9" s="5" t="s">
        <v>306</v>
      </c>
      <c r="I9" s="23">
        <v>8.5347106062500053</v>
      </c>
      <c r="J9" s="6" t="str">
        <f>IF(I9&gt;=40,"Above 40 Lacs",IF(AND(I9&gt;=25,I9&lt;40),"Between 25 - 40 Lacs",IF(AND(I9&gt;=15,I9&lt;25),"Between 15 - 25 Lacs","Less than 15 Lacs")))</f>
        <v>Less than 15 Lacs</v>
      </c>
    </row>
    <row r="10" spans="1:10" x14ac:dyDescent="0.3">
      <c r="A10" s="6" t="s">
        <v>687</v>
      </c>
      <c r="B10" s="5" t="s">
        <v>11</v>
      </c>
      <c r="C10" s="7">
        <v>85</v>
      </c>
      <c r="D10" s="5" t="s">
        <v>23</v>
      </c>
      <c r="E10" s="5">
        <v>766</v>
      </c>
      <c r="F10" s="5" t="s">
        <v>24</v>
      </c>
      <c r="G10" s="5">
        <v>1855</v>
      </c>
      <c r="H10" s="5" t="s">
        <v>37</v>
      </c>
      <c r="I10" s="23">
        <v>8.4156082882187508</v>
      </c>
      <c r="J10" s="6" t="str">
        <f>IF(I10&gt;=40,"Above 40 Lacs",IF(AND(I10&gt;=25,I10&lt;40),"Between 25 - 40 Lacs",IF(AND(I10&gt;=15,I10&lt;25),"Between 15 - 25 Lacs","Less than 15 Lacs")))</f>
        <v>Less than 15 Lacs</v>
      </c>
    </row>
    <row r="11" spans="1:10" x14ac:dyDescent="0.3">
      <c r="A11" s="6" t="s">
        <v>687</v>
      </c>
      <c r="B11" s="5" t="s">
        <v>11</v>
      </c>
      <c r="C11" s="7">
        <v>671</v>
      </c>
      <c r="D11" s="5" t="s">
        <v>33</v>
      </c>
      <c r="E11" s="5">
        <v>36931</v>
      </c>
      <c r="F11" s="5" t="s">
        <v>12</v>
      </c>
      <c r="G11" s="5">
        <v>1758</v>
      </c>
      <c r="H11" s="5" t="s">
        <v>32</v>
      </c>
      <c r="I11" s="23">
        <v>8.3918583835312432</v>
      </c>
      <c r="J11" s="6" t="str">
        <f>IF(I11&gt;=40,"Above 40 Lacs",IF(AND(I11&gt;=25,I11&lt;40),"Between 25 - 40 Lacs",IF(AND(I11&gt;=15,I11&lt;25),"Between 15 - 25 Lacs","Less than 15 Lacs")))</f>
        <v>Less than 15 Lacs</v>
      </c>
    </row>
    <row r="12" spans="1:10" x14ac:dyDescent="0.3">
      <c r="A12" s="6" t="s">
        <v>688</v>
      </c>
      <c r="B12" s="5" t="s">
        <v>15</v>
      </c>
      <c r="C12" s="7">
        <v>1536</v>
      </c>
      <c r="D12" s="5" t="s">
        <v>329</v>
      </c>
      <c r="E12" s="5">
        <v>8987</v>
      </c>
      <c r="F12" s="5" t="s">
        <v>163</v>
      </c>
      <c r="G12" s="5">
        <v>24741</v>
      </c>
      <c r="H12" s="5" t="s">
        <v>348</v>
      </c>
      <c r="I12" s="23">
        <v>8.276491034124998</v>
      </c>
      <c r="J12" s="6" t="str">
        <f>IF(I12&gt;=40,"Above 40 Lacs",IF(AND(I12&gt;=25,I12&lt;40),"Between 25 - 40 Lacs",IF(AND(I12&gt;=15,I12&lt;25),"Between 15 - 25 Lacs","Less than 15 Lacs")))</f>
        <v>Less than 15 Lacs</v>
      </c>
    </row>
    <row r="13" spans="1:10" x14ac:dyDescent="0.3">
      <c r="A13" s="6" t="s">
        <v>689</v>
      </c>
      <c r="B13" s="5" t="s">
        <v>20</v>
      </c>
      <c r="C13" s="7">
        <v>1059</v>
      </c>
      <c r="D13" s="5" t="s">
        <v>144</v>
      </c>
      <c r="E13" s="5">
        <v>1192</v>
      </c>
      <c r="F13" s="5" t="s">
        <v>21</v>
      </c>
      <c r="G13" s="5">
        <v>13262</v>
      </c>
      <c r="H13" s="5" t="s">
        <v>143</v>
      </c>
      <c r="I13" s="23">
        <v>7.7018901511875004</v>
      </c>
      <c r="J13" s="6" t="str">
        <f>IF(I13&gt;=40,"Above 40 Lacs",IF(AND(I13&gt;=25,I13&lt;40),"Between 25 - 40 Lacs",IF(AND(I13&gt;=15,I13&lt;25),"Between 15 - 25 Lacs","Less than 15 Lacs")))</f>
        <v>Less than 15 Lacs</v>
      </c>
    </row>
    <row r="14" spans="1:10" x14ac:dyDescent="0.3">
      <c r="A14" s="6" t="s">
        <v>687</v>
      </c>
      <c r="B14" s="5" t="s">
        <v>11</v>
      </c>
      <c r="C14" s="7">
        <v>6119</v>
      </c>
      <c r="D14" s="5" t="s">
        <v>71</v>
      </c>
      <c r="E14" s="5">
        <v>766</v>
      </c>
      <c r="F14" s="5" t="s">
        <v>24</v>
      </c>
      <c r="G14" s="5">
        <v>17324</v>
      </c>
      <c r="H14" s="5" t="s">
        <v>194</v>
      </c>
      <c r="I14" s="23">
        <v>7.4248140561875031</v>
      </c>
      <c r="J14" s="6" t="str">
        <f>IF(I14&gt;=40,"Above 40 Lacs",IF(AND(I14&gt;=25,I14&lt;40),"Between 25 - 40 Lacs",IF(AND(I14&gt;=15,I14&lt;25),"Between 15 - 25 Lacs","Less than 15 Lacs")))</f>
        <v>Less than 15 Lacs</v>
      </c>
    </row>
    <row r="15" spans="1:10" x14ac:dyDescent="0.3">
      <c r="A15" s="6" t="s">
        <v>687</v>
      </c>
      <c r="B15" s="5" t="s">
        <v>11</v>
      </c>
      <c r="C15" s="7">
        <v>6120</v>
      </c>
      <c r="D15" s="5" t="s">
        <v>44</v>
      </c>
      <c r="E15" s="5">
        <v>766</v>
      </c>
      <c r="F15" s="5" t="s">
        <v>24</v>
      </c>
      <c r="G15" s="5">
        <v>4410</v>
      </c>
      <c r="H15" s="5" t="s">
        <v>43</v>
      </c>
      <c r="I15" s="23">
        <v>6.8601616976249975</v>
      </c>
      <c r="J15" s="6" t="str">
        <f>IF(I15&gt;=40,"Above 40 Lacs",IF(AND(I15&gt;=25,I15&lt;40),"Between 25 - 40 Lacs",IF(AND(I15&gt;=15,I15&lt;25),"Between 15 - 25 Lacs","Less than 15 Lacs")))</f>
        <v>Less than 15 Lacs</v>
      </c>
    </row>
    <row r="16" spans="1:10" x14ac:dyDescent="0.3">
      <c r="A16" s="6" t="s">
        <v>687</v>
      </c>
      <c r="B16" s="5" t="s">
        <v>11</v>
      </c>
      <c r="C16" s="7">
        <v>6120</v>
      </c>
      <c r="D16" s="5" t="s">
        <v>44</v>
      </c>
      <c r="E16" s="5">
        <v>766</v>
      </c>
      <c r="F16" s="5" t="s">
        <v>24</v>
      </c>
      <c r="G16" s="5">
        <v>32061</v>
      </c>
      <c r="H16" s="5" t="s">
        <v>448</v>
      </c>
      <c r="I16" s="23">
        <v>6.6213255601250021</v>
      </c>
      <c r="J16" s="6" t="str">
        <f>IF(I16&gt;=40,"Above 40 Lacs",IF(AND(I16&gt;=25,I16&lt;40),"Between 25 - 40 Lacs",IF(AND(I16&gt;=15,I16&lt;25),"Between 15 - 25 Lacs","Less than 15 Lacs")))</f>
        <v>Less than 15 Lacs</v>
      </c>
    </row>
    <row r="17" spans="1:10" x14ac:dyDescent="0.3">
      <c r="A17" s="6" t="s">
        <v>687</v>
      </c>
      <c r="B17" s="5" t="s">
        <v>11</v>
      </c>
      <c r="C17" s="7">
        <v>6121</v>
      </c>
      <c r="D17" s="5" t="s">
        <v>28</v>
      </c>
      <c r="E17" s="5">
        <v>766</v>
      </c>
      <c r="F17" s="5" t="s">
        <v>24</v>
      </c>
      <c r="G17" s="5">
        <v>35219</v>
      </c>
      <c r="H17" s="5" t="s">
        <v>515</v>
      </c>
      <c r="I17" s="23">
        <v>6.4091787274687482</v>
      </c>
      <c r="J17" s="6" t="str">
        <f>IF(I17&gt;=40,"Above 40 Lacs",IF(AND(I17&gt;=25,I17&lt;40),"Between 25 - 40 Lacs",IF(AND(I17&gt;=15,I17&lt;25),"Between 15 - 25 Lacs","Less than 15 Lacs")))</f>
        <v>Less than 15 Lacs</v>
      </c>
    </row>
    <row r="18" spans="1:10" x14ac:dyDescent="0.3">
      <c r="A18" s="6" t="s">
        <v>687</v>
      </c>
      <c r="B18" s="5" t="s">
        <v>11</v>
      </c>
      <c r="C18" s="7">
        <v>6119</v>
      </c>
      <c r="D18" s="5" t="s">
        <v>71</v>
      </c>
      <c r="E18" s="5">
        <v>766</v>
      </c>
      <c r="F18" s="5" t="s">
        <v>24</v>
      </c>
      <c r="G18" s="5">
        <v>37326</v>
      </c>
      <c r="H18" s="5" t="s">
        <v>620</v>
      </c>
      <c r="I18" s="23">
        <v>6.3817414824375005</v>
      </c>
      <c r="J18" s="6" t="str">
        <f>IF(I18&gt;=40,"Above 40 Lacs",IF(AND(I18&gt;=25,I18&lt;40),"Between 25 - 40 Lacs",IF(AND(I18&gt;=15,I18&lt;25),"Between 15 - 25 Lacs","Less than 15 Lacs")))</f>
        <v>Less than 15 Lacs</v>
      </c>
    </row>
    <row r="19" spans="1:10" x14ac:dyDescent="0.3">
      <c r="A19" s="6" t="s">
        <v>686</v>
      </c>
      <c r="B19" s="5" t="s">
        <v>5</v>
      </c>
      <c r="C19" s="7">
        <v>44</v>
      </c>
      <c r="D19" s="5" t="s">
        <v>152</v>
      </c>
      <c r="E19" s="5">
        <v>7642</v>
      </c>
      <c r="F19" s="5" t="s">
        <v>42</v>
      </c>
      <c r="G19" s="5">
        <v>14143</v>
      </c>
      <c r="H19" s="5" t="s">
        <v>157</v>
      </c>
      <c r="I19" s="23">
        <v>6.3764099443437496</v>
      </c>
      <c r="J19" s="6" t="str">
        <f>IF(I19&gt;=40,"Above 40 Lacs",IF(AND(I19&gt;=25,I19&lt;40),"Between 25 - 40 Lacs",IF(AND(I19&gt;=15,I19&lt;25),"Between 15 - 25 Lacs","Less than 15 Lacs")))</f>
        <v>Less than 15 Lacs</v>
      </c>
    </row>
    <row r="20" spans="1:10" x14ac:dyDescent="0.3">
      <c r="A20" s="6" t="s">
        <v>689</v>
      </c>
      <c r="B20" s="5" t="s">
        <v>20</v>
      </c>
      <c r="C20" s="7">
        <v>338</v>
      </c>
      <c r="D20" s="5" t="s">
        <v>19</v>
      </c>
      <c r="E20" s="5">
        <v>1192</v>
      </c>
      <c r="F20" s="5" t="s">
        <v>21</v>
      </c>
      <c r="G20" s="5">
        <v>26556</v>
      </c>
      <c r="H20" s="5" t="s">
        <v>389</v>
      </c>
      <c r="I20" s="23">
        <v>6.2549657245624974</v>
      </c>
      <c r="J20" s="6" t="str">
        <f>IF(I20&gt;=40,"Above 40 Lacs",IF(AND(I20&gt;=25,I20&lt;40),"Between 25 - 40 Lacs",IF(AND(I20&gt;=15,I20&lt;25),"Between 15 - 25 Lacs","Less than 15 Lacs")))</f>
        <v>Less than 15 Lacs</v>
      </c>
    </row>
    <row r="21" spans="1:10" x14ac:dyDescent="0.3">
      <c r="A21" s="6" t="s">
        <v>686</v>
      </c>
      <c r="B21" s="5" t="s">
        <v>5</v>
      </c>
      <c r="C21" s="7">
        <v>645</v>
      </c>
      <c r="D21" s="5" t="s">
        <v>208</v>
      </c>
      <c r="E21" s="5">
        <v>1390</v>
      </c>
      <c r="F21" s="5" t="s">
        <v>6</v>
      </c>
      <c r="G21" s="5">
        <v>26077</v>
      </c>
      <c r="H21" s="5" t="s">
        <v>373</v>
      </c>
      <c r="I21" s="23">
        <v>5.7212168386875026</v>
      </c>
      <c r="J21" s="6" t="str">
        <f>IF(I21&gt;=40,"Above 40 Lacs",IF(AND(I21&gt;=25,I21&lt;40),"Between 25 - 40 Lacs",IF(AND(I21&gt;=15,I21&lt;25),"Between 15 - 25 Lacs","Less than 15 Lacs")))</f>
        <v>Less than 15 Lacs</v>
      </c>
    </row>
    <row r="22" spans="1:10" x14ac:dyDescent="0.3">
      <c r="A22" s="6" t="s">
        <v>686</v>
      </c>
      <c r="B22" s="5" t="s">
        <v>5</v>
      </c>
      <c r="C22" s="7">
        <v>488</v>
      </c>
      <c r="D22" s="5" t="s">
        <v>352</v>
      </c>
      <c r="E22" s="5">
        <v>1390</v>
      </c>
      <c r="F22" s="5" t="s">
        <v>6</v>
      </c>
      <c r="G22" s="5">
        <v>33414</v>
      </c>
      <c r="H22" s="5" t="s">
        <v>482</v>
      </c>
      <c r="I22" s="23">
        <v>5.6014033705937525</v>
      </c>
      <c r="J22" s="6" t="str">
        <f>IF(I22&gt;=40,"Above 40 Lacs",IF(AND(I22&gt;=25,I22&lt;40),"Between 25 - 40 Lacs",IF(AND(I22&gt;=15,I22&lt;25),"Between 15 - 25 Lacs","Less than 15 Lacs")))</f>
        <v>Less than 15 Lacs</v>
      </c>
    </row>
    <row r="23" spans="1:10" x14ac:dyDescent="0.3">
      <c r="A23" s="6" t="s">
        <v>686</v>
      </c>
      <c r="B23" s="5" t="s">
        <v>5</v>
      </c>
      <c r="C23" s="7">
        <v>76</v>
      </c>
      <c r="D23" s="5" t="s">
        <v>91</v>
      </c>
      <c r="E23" s="5">
        <v>16123</v>
      </c>
      <c r="F23" s="5" t="s">
        <v>92</v>
      </c>
      <c r="G23" s="5">
        <v>28284</v>
      </c>
      <c r="H23" s="5" t="s">
        <v>401</v>
      </c>
      <c r="I23" s="23">
        <v>5.4992200334687524</v>
      </c>
      <c r="J23" s="6" t="str">
        <f>IF(I23&gt;=40,"Above 40 Lacs",IF(AND(I23&gt;=25,I23&lt;40),"Between 25 - 40 Lacs",IF(AND(I23&gt;=15,I23&lt;25),"Between 15 - 25 Lacs","Less than 15 Lacs")))</f>
        <v>Less than 15 Lacs</v>
      </c>
    </row>
    <row r="24" spans="1:10" x14ac:dyDescent="0.3">
      <c r="A24" s="6" t="s">
        <v>688</v>
      </c>
      <c r="B24" s="5" t="s">
        <v>15</v>
      </c>
      <c r="C24" s="7">
        <v>568</v>
      </c>
      <c r="D24" s="5" t="s">
        <v>162</v>
      </c>
      <c r="E24" s="5">
        <v>8987</v>
      </c>
      <c r="F24" s="5" t="s">
        <v>163</v>
      </c>
      <c r="G24" s="5">
        <v>22711</v>
      </c>
      <c r="H24" s="5" t="s">
        <v>303</v>
      </c>
      <c r="I24" s="23">
        <v>5.4019655757187506</v>
      </c>
      <c r="J24" s="6" t="str">
        <f>IF(I24&gt;=40,"Above 40 Lacs",IF(AND(I24&gt;=25,I24&lt;40),"Between 25 - 40 Lacs",IF(AND(I24&gt;=15,I24&lt;25),"Between 15 - 25 Lacs","Less than 15 Lacs")))</f>
        <v>Less than 15 Lacs</v>
      </c>
    </row>
    <row r="25" spans="1:10" x14ac:dyDescent="0.3">
      <c r="A25" s="6" t="s">
        <v>686</v>
      </c>
      <c r="B25" s="5" t="s">
        <v>5</v>
      </c>
      <c r="C25" s="7">
        <v>3</v>
      </c>
      <c r="D25" s="5" t="s">
        <v>4</v>
      </c>
      <c r="E25" s="5">
        <v>1390</v>
      </c>
      <c r="F25" s="5" t="s">
        <v>6</v>
      </c>
      <c r="G25" s="5">
        <v>33021</v>
      </c>
      <c r="H25" s="5" t="s">
        <v>469</v>
      </c>
      <c r="I25" s="23">
        <v>5.398155364843749</v>
      </c>
      <c r="J25" s="6" t="str">
        <f>IF(I25&gt;=40,"Above 40 Lacs",IF(AND(I25&gt;=25,I25&lt;40),"Between 25 - 40 Lacs",IF(AND(I25&gt;=15,I25&lt;25),"Between 15 - 25 Lacs","Less than 15 Lacs")))</f>
        <v>Less than 15 Lacs</v>
      </c>
    </row>
    <row r="26" spans="1:10" x14ac:dyDescent="0.3">
      <c r="A26" s="6" t="s">
        <v>688</v>
      </c>
      <c r="B26" s="5" t="s">
        <v>15</v>
      </c>
      <c r="C26" s="7">
        <v>559</v>
      </c>
      <c r="D26" s="5" t="s">
        <v>127</v>
      </c>
      <c r="E26" s="5">
        <v>7053</v>
      </c>
      <c r="F26" s="5" t="s">
        <v>128</v>
      </c>
      <c r="G26" s="5">
        <v>11942</v>
      </c>
      <c r="H26" s="5" t="s">
        <v>126</v>
      </c>
      <c r="I26" s="23">
        <v>5.3227268713437486</v>
      </c>
      <c r="J26" s="6" t="str">
        <f>IF(I26&gt;=40,"Above 40 Lacs",IF(AND(I26&gt;=25,I26&lt;40),"Between 25 - 40 Lacs",IF(AND(I26&gt;=15,I26&lt;25),"Between 15 - 25 Lacs","Less than 15 Lacs")))</f>
        <v>Less than 15 Lacs</v>
      </c>
    </row>
    <row r="27" spans="1:10" x14ac:dyDescent="0.3">
      <c r="A27" s="6" t="s">
        <v>686</v>
      </c>
      <c r="B27" s="5" t="s">
        <v>5</v>
      </c>
      <c r="C27" s="7">
        <v>602</v>
      </c>
      <c r="D27" s="5" t="s">
        <v>229</v>
      </c>
      <c r="E27" s="5">
        <v>7642</v>
      </c>
      <c r="F27" s="5" t="s">
        <v>42</v>
      </c>
      <c r="G27" s="5">
        <v>24017</v>
      </c>
      <c r="H27" s="5" t="s">
        <v>334</v>
      </c>
      <c r="I27" s="23">
        <v>5.2913636627187524</v>
      </c>
      <c r="J27" s="6" t="str">
        <f>IF(I27&gt;=40,"Above 40 Lacs",IF(AND(I27&gt;=25,I27&lt;40),"Between 25 - 40 Lacs",IF(AND(I27&gt;=15,I27&lt;25),"Between 15 - 25 Lacs","Less than 15 Lacs")))</f>
        <v>Less than 15 Lacs</v>
      </c>
    </row>
    <row r="28" spans="1:10" x14ac:dyDescent="0.3">
      <c r="A28" s="6" t="s">
        <v>689</v>
      </c>
      <c r="B28" s="5" t="s">
        <v>20</v>
      </c>
      <c r="C28" s="7">
        <v>50</v>
      </c>
      <c r="D28" s="5" t="s">
        <v>77</v>
      </c>
      <c r="E28" s="5">
        <v>37518</v>
      </c>
      <c r="F28" s="5" t="s">
        <v>52</v>
      </c>
      <c r="G28" s="5">
        <v>22394</v>
      </c>
      <c r="H28" s="5" t="s">
        <v>296</v>
      </c>
      <c r="I28" s="23">
        <v>5.1967788797187522</v>
      </c>
      <c r="J28" s="6" t="str">
        <f>IF(I28&gt;=40,"Above 40 Lacs",IF(AND(I28&gt;=25,I28&lt;40),"Between 25 - 40 Lacs",IF(AND(I28&gt;=15,I28&lt;25),"Between 15 - 25 Lacs","Less than 15 Lacs")))</f>
        <v>Less than 15 Lacs</v>
      </c>
    </row>
    <row r="29" spans="1:10" x14ac:dyDescent="0.3">
      <c r="A29" s="6" t="s">
        <v>687</v>
      </c>
      <c r="B29" s="5" t="s">
        <v>11</v>
      </c>
      <c r="C29" s="7">
        <v>656</v>
      </c>
      <c r="D29" s="5" t="s">
        <v>288</v>
      </c>
      <c r="E29" s="5">
        <v>36931</v>
      </c>
      <c r="F29" s="5" t="s">
        <v>12</v>
      </c>
      <c r="G29" s="5">
        <v>22058</v>
      </c>
      <c r="H29" s="5" t="s">
        <v>287</v>
      </c>
      <c r="I29" s="23">
        <v>5.1242854778125011</v>
      </c>
      <c r="J29" s="6" t="str">
        <f>IF(I29&gt;=40,"Above 40 Lacs",IF(AND(I29&gt;=25,I29&lt;40),"Between 25 - 40 Lacs",IF(AND(I29&gt;=15,I29&lt;25),"Between 15 - 25 Lacs","Less than 15 Lacs")))</f>
        <v>Less than 15 Lacs</v>
      </c>
    </row>
    <row r="30" spans="1:10" x14ac:dyDescent="0.3">
      <c r="A30" s="6" t="s">
        <v>686</v>
      </c>
      <c r="B30" s="5" t="s">
        <v>5</v>
      </c>
      <c r="C30" s="7">
        <v>507</v>
      </c>
      <c r="D30" s="5" t="s">
        <v>266</v>
      </c>
      <c r="E30" s="5">
        <v>1390</v>
      </c>
      <c r="F30" s="5" t="s">
        <v>6</v>
      </c>
      <c r="G30" s="5">
        <v>21040</v>
      </c>
      <c r="H30" s="5" t="s">
        <v>270</v>
      </c>
      <c r="I30" s="23">
        <v>5.0489441410937497</v>
      </c>
      <c r="J30" s="6" t="str">
        <f>IF(I30&gt;=40,"Above 40 Lacs",IF(AND(I30&gt;=25,I30&lt;40),"Between 25 - 40 Lacs",IF(AND(I30&gt;=15,I30&lt;25),"Between 15 - 25 Lacs","Less than 15 Lacs")))</f>
        <v>Less than 15 Lacs</v>
      </c>
    </row>
    <row r="31" spans="1:10" x14ac:dyDescent="0.3">
      <c r="A31" s="6" t="s">
        <v>689</v>
      </c>
      <c r="B31" s="5" t="s">
        <v>20</v>
      </c>
      <c r="C31" s="7">
        <v>123</v>
      </c>
      <c r="D31" s="5" t="s">
        <v>30</v>
      </c>
      <c r="E31" s="5">
        <v>897</v>
      </c>
      <c r="F31" s="5" t="s">
        <v>31</v>
      </c>
      <c r="G31" s="5">
        <v>17810</v>
      </c>
      <c r="H31" s="5" t="s">
        <v>201</v>
      </c>
      <c r="I31" s="23">
        <v>5.018958970312501</v>
      </c>
      <c r="J31" s="6" t="str">
        <f>IF(I31&gt;=40,"Above 40 Lacs",IF(AND(I31&gt;=25,I31&lt;40),"Between 25 - 40 Lacs",IF(AND(I31&gt;=15,I31&lt;25),"Between 15 - 25 Lacs","Less than 15 Lacs")))</f>
        <v>Less than 15 Lacs</v>
      </c>
    </row>
    <row r="32" spans="1:10" x14ac:dyDescent="0.3">
      <c r="A32" s="6" t="s">
        <v>688</v>
      </c>
      <c r="B32" s="5" t="s">
        <v>15</v>
      </c>
      <c r="C32" s="7">
        <v>1287</v>
      </c>
      <c r="D32" s="5" t="s">
        <v>560</v>
      </c>
      <c r="E32" s="5">
        <v>1891</v>
      </c>
      <c r="F32" s="5" t="s">
        <v>49</v>
      </c>
      <c r="G32" s="5">
        <v>36660</v>
      </c>
      <c r="H32" s="5" t="s">
        <v>559</v>
      </c>
      <c r="I32" s="23">
        <v>4.9840983553125007</v>
      </c>
      <c r="J32" s="6" t="str">
        <f>IF(I32&gt;=40,"Above 40 Lacs",IF(AND(I32&gt;=25,I32&lt;40),"Between 25 - 40 Lacs",IF(AND(I32&gt;=15,I32&lt;25),"Between 15 - 25 Lacs","Less than 15 Lacs")))</f>
        <v>Less than 15 Lacs</v>
      </c>
    </row>
    <row r="33" spans="1:10" x14ac:dyDescent="0.3">
      <c r="A33" s="6" t="s">
        <v>686</v>
      </c>
      <c r="B33" s="5" t="s">
        <v>5</v>
      </c>
      <c r="C33" s="7">
        <v>1235</v>
      </c>
      <c r="D33" s="5" t="s">
        <v>286</v>
      </c>
      <c r="E33" s="5">
        <v>7642</v>
      </c>
      <c r="F33" s="5" t="s">
        <v>42</v>
      </c>
      <c r="G33" s="5">
        <v>34941</v>
      </c>
      <c r="H33" s="5" t="s">
        <v>508</v>
      </c>
      <c r="I33" s="23">
        <v>4.9240494899062517</v>
      </c>
      <c r="J33" s="6" t="str">
        <f>IF(I33&gt;=40,"Above 40 Lacs",IF(AND(I33&gt;=25,I33&lt;40),"Between 25 - 40 Lacs",IF(AND(I33&gt;=15,I33&lt;25),"Between 15 - 25 Lacs","Less than 15 Lacs")))</f>
        <v>Less than 15 Lacs</v>
      </c>
    </row>
    <row r="34" spans="1:10" x14ac:dyDescent="0.3">
      <c r="A34" s="6" t="s">
        <v>688</v>
      </c>
      <c r="B34" s="5" t="s">
        <v>15</v>
      </c>
      <c r="C34" s="7">
        <v>949</v>
      </c>
      <c r="D34" s="5" t="s">
        <v>211</v>
      </c>
      <c r="E34" s="5">
        <v>7053</v>
      </c>
      <c r="F34" s="5" t="s">
        <v>128</v>
      </c>
      <c r="G34" s="5">
        <v>18335</v>
      </c>
      <c r="H34" s="5" t="s">
        <v>210</v>
      </c>
      <c r="I34" s="23">
        <v>4.7911989356562481</v>
      </c>
      <c r="J34" s="6" t="str">
        <f>IF(I34&gt;=40,"Above 40 Lacs",IF(AND(I34&gt;=25,I34&lt;40),"Between 25 - 40 Lacs",IF(AND(I34&gt;=15,I34&lt;25),"Between 15 - 25 Lacs","Less than 15 Lacs")))</f>
        <v>Less than 15 Lacs</v>
      </c>
    </row>
    <row r="35" spans="1:10" x14ac:dyDescent="0.3">
      <c r="A35" s="6" t="s">
        <v>687</v>
      </c>
      <c r="B35" s="5" t="s">
        <v>11</v>
      </c>
      <c r="C35" s="7">
        <v>79</v>
      </c>
      <c r="D35" s="5" t="s">
        <v>75</v>
      </c>
      <c r="E35" s="5">
        <v>36931</v>
      </c>
      <c r="F35" s="5" t="s">
        <v>12</v>
      </c>
      <c r="G35" s="5">
        <v>14149</v>
      </c>
      <c r="H35" s="5" t="s">
        <v>158</v>
      </c>
      <c r="I35" s="23">
        <v>4.7691203057500013</v>
      </c>
      <c r="J35" s="6" t="str">
        <f>IF(I35&gt;=40,"Above 40 Lacs",IF(AND(I35&gt;=25,I35&lt;40),"Between 25 - 40 Lacs",IF(AND(I35&gt;=15,I35&lt;25),"Between 15 - 25 Lacs","Less than 15 Lacs")))</f>
        <v>Less than 15 Lacs</v>
      </c>
    </row>
    <row r="36" spans="1:10" x14ac:dyDescent="0.3">
      <c r="A36" s="6" t="s">
        <v>688</v>
      </c>
      <c r="B36" s="5" t="s">
        <v>15</v>
      </c>
      <c r="C36" s="7">
        <v>664</v>
      </c>
      <c r="D36" s="5" t="s">
        <v>48</v>
      </c>
      <c r="E36" s="5">
        <v>1891</v>
      </c>
      <c r="F36" s="5" t="s">
        <v>49</v>
      </c>
      <c r="G36" s="5">
        <v>4695</v>
      </c>
      <c r="H36" s="5" t="s">
        <v>47</v>
      </c>
      <c r="I36" s="23">
        <v>4.7302314849999991</v>
      </c>
      <c r="J36" s="6" t="str">
        <f>IF(I36&gt;=40,"Above 40 Lacs",IF(AND(I36&gt;=25,I36&lt;40),"Between 25 - 40 Lacs",IF(AND(I36&gt;=15,I36&lt;25),"Between 15 - 25 Lacs","Less than 15 Lacs")))</f>
        <v>Less than 15 Lacs</v>
      </c>
    </row>
    <row r="37" spans="1:10" x14ac:dyDescent="0.3">
      <c r="A37" s="6" t="s">
        <v>686</v>
      </c>
      <c r="B37" s="5" t="s">
        <v>5</v>
      </c>
      <c r="C37" s="7">
        <v>76</v>
      </c>
      <c r="D37" s="5" t="s">
        <v>91</v>
      </c>
      <c r="E37" s="5">
        <v>16123</v>
      </c>
      <c r="F37" s="5" t="s">
        <v>92</v>
      </c>
      <c r="G37" s="5">
        <v>26325</v>
      </c>
      <c r="H37" s="5" t="s">
        <v>379</v>
      </c>
      <c r="I37" s="23">
        <v>4.6988331813749982</v>
      </c>
      <c r="J37" s="6" t="str">
        <f>IF(I37&gt;=40,"Above 40 Lacs",IF(AND(I37&gt;=25,I37&lt;40),"Between 25 - 40 Lacs",IF(AND(I37&gt;=15,I37&lt;25),"Between 15 - 25 Lacs","Less than 15 Lacs")))</f>
        <v>Less than 15 Lacs</v>
      </c>
    </row>
    <row r="38" spans="1:10" x14ac:dyDescent="0.3">
      <c r="A38" s="6" t="s">
        <v>686</v>
      </c>
      <c r="B38" s="5" t="s">
        <v>5</v>
      </c>
      <c r="C38" s="7">
        <v>498</v>
      </c>
      <c r="D38" s="5" t="s">
        <v>69</v>
      </c>
      <c r="E38" s="5">
        <v>7642</v>
      </c>
      <c r="F38" s="5" t="s">
        <v>42</v>
      </c>
      <c r="G38" s="5">
        <v>20392</v>
      </c>
      <c r="H38" s="5" t="s">
        <v>260</v>
      </c>
      <c r="I38" s="23">
        <v>4.668047864531248</v>
      </c>
      <c r="J38" s="6" t="str">
        <f>IF(I38&gt;=40,"Above 40 Lacs",IF(AND(I38&gt;=25,I38&lt;40),"Between 25 - 40 Lacs",IF(AND(I38&gt;=15,I38&lt;25),"Between 15 - 25 Lacs","Less than 15 Lacs")))</f>
        <v>Less than 15 Lacs</v>
      </c>
    </row>
    <row r="39" spans="1:10" x14ac:dyDescent="0.3">
      <c r="A39" s="6" t="s">
        <v>688</v>
      </c>
      <c r="B39" s="5" t="s">
        <v>15</v>
      </c>
      <c r="C39" s="7">
        <v>1274</v>
      </c>
      <c r="D39" s="5" t="s">
        <v>450</v>
      </c>
      <c r="E39" s="5">
        <v>7053</v>
      </c>
      <c r="F39" s="5" t="s">
        <v>128</v>
      </c>
      <c r="G39" s="5">
        <v>36605</v>
      </c>
      <c r="H39" s="5" t="s">
        <v>558</v>
      </c>
      <c r="I39" s="23">
        <v>4.6191616952812495</v>
      </c>
      <c r="J39" s="6" t="str">
        <f>IF(I39&gt;=40,"Above 40 Lacs",IF(AND(I39&gt;=25,I39&lt;40),"Between 25 - 40 Lacs",IF(AND(I39&gt;=15,I39&lt;25),"Between 15 - 25 Lacs","Less than 15 Lacs")))</f>
        <v>Less than 15 Lacs</v>
      </c>
    </row>
    <row r="40" spans="1:10" x14ac:dyDescent="0.3">
      <c r="A40" s="6" t="s">
        <v>687</v>
      </c>
      <c r="B40" s="5" t="s">
        <v>11</v>
      </c>
      <c r="C40" s="7">
        <v>85</v>
      </c>
      <c r="D40" s="5" t="s">
        <v>23</v>
      </c>
      <c r="E40" s="5">
        <v>766</v>
      </c>
      <c r="F40" s="5" t="s">
        <v>24</v>
      </c>
      <c r="G40" s="5">
        <v>1463</v>
      </c>
      <c r="H40" s="5" t="s">
        <v>22</v>
      </c>
      <c r="I40" s="23">
        <v>4.6081369376562513</v>
      </c>
      <c r="J40" s="6" t="str">
        <f>IF(I40&gt;=40,"Above 40 Lacs",IF(AND(I40&gt;=25,I40&lt;40),"Between 25 - 40 Lacs",IF(AND(I40&gt;=15,I40&lt;25),"Between 15 - 25 Lacs","Less than 15 Lacs")))</f>
        <v>Less than 15 Lacs</v>
      </c>
    </row>
    <row r="41" spans="1:10" x14ac:dyDescent="0.3">
      <c r="A41" s="6" t="s">
        <v>687</v>
      </c>
      <c r="B41" s="5" t="s">
        <v>11</v>
      </c>
      <c r="C41" s="7">
        <v>2752</v>
      </c>
      <c r="D41" s="5" t="s">
        <v>394</v>
      </c>
      <c r="E41" s="5">
        <v>36931</v>
      </c>
      <c r="F41" s="5" t="s">
        <v>12</v>
      </c>
      <c r="G41" s="5">
        <v>27114</v>
      </c>
      <c r="H41" s="5" t="s">
        <v>395</v>
      </c>
      <c r="I41" s="23">
        <v>4.5962431650312503</v>
      </c>
      <c r="J41" s="6" t="str">
        <f>IF(I41&gt;=40,"Above 40 Lacs",IF(AND(I41&gt;=25,I41&lt;40),"Between 25 - 40 Lacs",IF(AND(I41&gt;=15,I41&lt;25),"Between 15 - 25 Lacs","Less than 15 Lacs")))</f>
        <v>Less than 15 Lacs</v>
      </c>
    </row>
    <row r="42" spans="1:10" x14ac:dyDescent="0.3">
      <c r="A42" s="6" t="s">
        <v>688</v>
      </c>
      <c r="B42" s="5" t="s">
        <v>15</v>
      </c>
      <c r="C42" s="7">
        <v>2696</v>
      </c>
      <c r="D42" s="5" t="s">
        <v>541</v>
      </c>
      <c r="E42" s="5">
        <v>7053</v>
      </c>
      <c r="F42" s="5" t="s">
        <v>128</v>
      </c>
      <c r="G42" s="5">
        <v>36229</v>
      </c>
      <c r="H42" s="5" t="s">
        <v>540</v>
      </c>
      <c r="I42" s="23">
        <v>4.5192442245937512</v>
      </c>
      <c r="J42" s="6" t="str">
        <f>IF(I42&gt;=40,"Above 40 Lacs",IF(AND(I42&gt;=25,I42&lt;40),"Between 25 - 40 Lacs",IF(AND(I42&gt;=15,I42&lt;25),"Between 15 - 25 Lacs","Less than 15 Lacs")))</f>
        <v>Less than 15 Lacs</v>
      </c>
    </row>
    <row r="43" spans="1:10" x14ac:dyDescent="0.3">
      <c r="A43" s="6" t="s">
        <v>688</v>
      </c>
      <c r="B43" s="5" t="s">
        <v>15</v>
      </c>
      <c r="C43" s="7">
        <v>1518</v>
      </c>
      <c r="D43" s="5" t="s">
        <v>154</v>
      </c>
      <c r="E43" s="5">
        <v>8841</v>
      </c>
      <c r="F43" s="5" t="s">
        <v>64</v>
      </c>
      <c r="G43" s="5">
        <v>13909</v>
      </c>
      <c r="H43" s="5" t="s">
        <v>153</v>
      </c>
      <c r="I43" s="23">
        <v>4.43113833121875</v>
      </c>
      <c r="J43" s="6" t="str">
        <f>IF(I43&gt;=40,"Above 40 Lacs",IF(AND(I43&gt;=25,I43&lt;40),"Between 25 - 40 Lacs",IF(AND(I43&gt;=15,I43&lt;25),"Between 15 - 25 Lacs","Less than 15 Lacs")))</f>
        <v>Less than 15 Lacs</v>
      </c>
    </row>
    <row r="44" spans="1:10" x14ac:dyDescent="0.3">
      <c r="A44" s="6" t="s">
        <v>688</v>
      </c>
      <c r="B44" s="5" t="s">
        <v>15</v>
      </c>
      <c r="C44" s="7">
        <v>490</v>
      </c>
      <c r="D44" s="5" t="s">
        <v>248</v>
      </c>
      <c r="E44" s="5">
        <v>8987</v>
      </c>
      <c r="F44" s="5" t="s">
        <v>163</v>
      </c>
      <c r="G44" s="5">
        <v>20137</v>
      </c>
      <c r="H44" s="5" t="s">
        <v>247</v>
      </c>
      <c r="I44" s="23">
        <v>4.40575980959375</v>
      </c>
      <c r="J44" s="6" t="str">
        <f>IF(I44&gt;=40,"Above 40 Lacs",IF(AND(I44&gt;=25,I44&lt;40),"Between 25 - 40 Lacs",IF(AND(I44&gt;=15,I44&lt;25),"Between 15 - 25 Lacs","Less than 15 Lacs")))</f>
        <v>Less than 15 Lacs</v>
      </c>
    </row>
    <row r="45" spans="1:10" x14ac:dyDescent="0.3">
      <c r="A45" s="6" t="s">
        <v>687</v>
      </c>
      <c r="B45" s="5" t="s">
        <v>11</v>
      </c>
      <c r="C45" s="7">
        <v>494</v>
      </c>
      <c r="D45" s="5" t="s">
        <v>73</v>
      </c>
      <c r="E45" s="5">
        <v>766</v>
      </c>
      <c r="F45" s="5" t="s">
        <v>24</v>
      </c>
      <c r="G45" s="5">
        <v>5437</v>
      </c>
      <c r="H45" s="5" t="s">
        <v>72</v>
      </c>
      <c r="I45" s="23">
        <v>4.3680668745937528</v>
      </c>
      <c r="J45" s="6" t="str">
        <f>IF(I45&gt;=40,"Above 40 Lacs",IF(AND(I45&gt;=25,I45&lt;40),"Between 25 - 40 Lacs",IF(AND(I45&gt;=15,I45&lt;25),"Between 15 - 25 Lacs","Less than 15 Lacs")))</f>
        <v>Less than 15 Lacs</v>
      </c>
    </row>
    <row r="46" spans="1:10" x14ac:dyDescent="0.3">
      <c r="A46" s="6" t="s">
        <v>689</v>
      </c>
      <c r="B46" s="5" t="s">
        <v>20</v>
      </c>
      <c r="C46" s="7">
        <v>673</v>
      </c>
      <c r="D46" s="5" t="s">
        <v>61</v>
      </c>
      <c r="E46" s="5">
        <v>897</v>
      </c>
      <c r="F46" s="5" t="s">
        <v>31</v>
      </c>
      <c r="G46" s="5">
        <v>8869</v>
      </c>
      <c r="H46" s="5" t="s">
        <v>105</v>
      </c>
      <c r="I46" s="23">
        <v>4.3621216561874974</v>
      </c>
      <c r="J46" s="6" t="str">
        <f>IF(I46&gt;=40,"Above 40 Lacs",IF(AND(I46&gt;=25,I46&lt;40),"Between 25 - 40 Lacs",IF(AND(I46&gt;=15,I46&lt;25),"Between 15 - 25 Lacs","Less than 15 Lacs")))</f>
        <v>Less than 15 Lacs</v>
      </c>
    </row>
    <row r="47" spans="1:10" x14ac:dyDescent="0.3">
      <c r="A47" s="6" t="s">
        <v>688</v>
      </c>
      <c r="B47" s="5" t="s">
        <v>15</v>
      </c>
      <c r="C47" s="7">
        <v>308</v>
      </c>
      <c r="D47" s="5" t="s">
        <v>217</v>
      </c>
      <c r="E47" s="5">
        <v>8987</v>
      </c>
      <c r="F47" s="5" t="s">
        <v>163</v>
      </c>
      <c r="G47" s="5">
        <v>18782</v>
      </c>
      <c r="H47" s="5" t="s">
        <v>216</v>
      </c>
      <c r="I47" s="23">
        <v>4.3569202083750014</v>
      </c>
      <c r="J47" s="6" t="str">
        <f>IF(I47&gt;=40,"Above 40 Lacs",IF(AND(I47&gt;=25,I47&lt;40),"Between 25 - 40 Lacs",IF(AND(I47&gt;=15,I47&lt;25),"Between 15 - 25 Lacs","Less than 15 Lacs")))</f>
        <v>Less than 15 Lacs</v>
      </c>
    </row>
    <row r="48" spans="1:10" x14ac:dyDescent="0.3">
      <c r="A48" s="6" t="s">
        <v>689</v>
      </c>
      <c r="B48" s="5" t="s">
        <v>20</v>
      </c>
      <c r="C48" s="7">
        <v>673</v>
      </c>
      <c r="D48" s="5" t="s">
        <v>61</v>
      </c>
      <c r="E48" s="5">
        <v>897</v>
      </c>
      <c r="F48" s="5" t="s">
        <v>31</v>
      </c>
      <c r="G48" s="5">
        <v>14539</v>
      </c>
      <c r="H48" s="5" t="s">
        <v>165</v>
      </c>
      <c r="I48" s="23">
        <v>4.3552179150625001</v>
      </c>
      <c r="J48" s="6" t="str">
        <f>IF(I48&gt;=40,"Above 40 Lacs",IF(AND(I48&gt;=25,I48&lt;40),"Between 25 - 40 Lacs",IF(AND(I48&gt;=15,I48&lt;25),"Between 15 - 25 Lacs","Less than 15 Lacs")))</f>
        <v>Less than 15 Lacs</v>
      </c>
    </row>
    <row r="49" spans="1:10" x14ac:dyDescent="0.3">
      <c r="A49" s="6" t="s">
        <v>688</v>
      </c>
      <c r="B49" s="5" t="s">
        <v>15</v>
      </c>
      <c r="C49" s="7">
        <v>1074</v>
      </c>
      <c r="D49" s="5" t="s">
        <v>454</v>
      </c>
      <c r="E49" s="5">
        <v>1891</v>
      </c>
      <c r="F49" s="5" t="s">
        <v>49</v>
      </c>
      <c r="G49" s="5">
        <v>32163</v>
      </c>
      <c r="H49" s="5" t="s">
        <v>453</v>
      </c>
      <c r="I49" s="23">
        <v>4.3415613565625009</v>
      </c>
      <c r="J49" s="6" t="str">
        <f>IF(I49&gt;=40,"Above 40 Lacs",IF(AND(I49&gt;=25,I49&lt;40),"Between 25 - 40 Lacs",IF(AND(I49&gt;=15,I49&lt;25),"Between 15 - 25 Lacs","Less than 15 Lacs")))</f>
        <v>Less than 15 Lacs</v>
      </c>
    </row>
    <row r="50" spans="1:10" x14ac:dyDescent="0.3">
      <c r="A50" s="6" t="s">
        <v>689</v>
      </c>
      <c r="B50" s="5" t="s">
        <v>20</v>
      </c>
      <c r="C50" s="7">
        <v>50</v>
      </c>
      <c r="D50" s="5" t="s">
        <v>77</v>
      </c>
      <c r="E50" s="5">
        <v>37518</v>
      </c>
      <c r="F50" s="5" t="s">
        <v>52</v>
      </c>
      <c r="G50" s="5">
        <v>7132</v>
      </c>
      <c r="H50" s="5" t="s">
        <v>79</v>
      </c>
      <c r="I50" s="23">
        <v>4.3226108088749999</v>
      </c>
      <c r="J50" s="6" t="str">
        <f>IF(I50&gt;=40,"Above 40 Lacs",IF(AND(I50&gt;=25,I50&lt;40),"Between 25 - 40 Lacs",IF(AND(I50&gt;=15,I50&lt;25),"Between 15 - 25 Lacs","Less than 15 Lacs")))</f>
        <v>Less than 15 Lacs</v>
      </c>
    </row>
    <row r="51" spans="1:10" x14ac:dyDescent="0.3">
      <c r="A51" s="6" t="s">
        <v>689</v>
      </c>
      <c r="B51" s="5" t="s">
        <v>20</v>
      </c>
      <c r="C51" s="7">
        <v>561</v>
      </c>
      <c r="D51" s="5" t="s">
        <v>150</v>
      </c>
      <c r="E51" s="5">
        <v>1192</v>
      </c>
      <c r="F51" s="5" t="s">
        <v>21</v>
      </c>
      <c r="G51" s="5">
        <v>23287</v>
      </c>
      <c r="H51" s="5" t="s">
        <v>316</v>
      </c>
      <c r="I51" s="23">
        <v>4.2163661659374991</v>
      </c>
      <c r="J51" s="6" t="str">
        <f>IF(I51&gt;=40,"Above 40 Lacs",IF(AND(I51&gt;=25,I51&lt;40),"Between 25 - 40 Lacs",IF(AND(I51&gt;=15,I51&lt;25),"Between 15 - 25 Lacs","Less than 15 Lacs")))</f>
        <v>Less than 15 Lacs</v>
      </c>
    </row>
    <row r="52" spans="1:10" x14ac:dyDescent="0.3">
      <c r="A52" s="6" t="s">
        <v>687</v>
      </c>
      <c r="B52" s="5" t="s">
        <v>11</v>
      </c>
      <c r="C52" s="7">
        <v>612</v>
      </c>
      <c r="D52" s="5" t="s">
        <v>568</v>
      </c>
      <c r="E52" s="5">
        <v>766</v>
      </c>
      <c r="F52" s="5" t="s">
        <v>24</v>
      </c>
      <c r="G52" s="5">
        <v>37641</v>
      </c>
      <c r="H52" s="5" t="s">
        <v>653</v>
      </c>
      <c r="I52" s="23">
        <v>4.2070547187500003</v>
      </c>
      <c r="J52" s="6" t="str">
        <f>IF(I52&gt;=40,"Above 40 Lacs",IF(AND(I52&gt;=25,I52&lt;40),"Between 25 - 40 Lacs",IF(AND(I52&gt;=15,I52&lt;25),"Between 15 - 25 Lacs","Less than 15 Lacs")))</f>
        <v>Less than 15 Lacs</v>
      </c>
    </row>
    <row r="53" spans="1:10" x14ac:dyDescent="0.3">
      <c r="A53" s="6" t="s">
        <v>688</v>
      </c>
      <c r="B53" s="5" t="s">
        <v>15</v>
      </c>
      <c r="C53" s="7">
        <v>568</v>
      </c>
      <c r="D53" s="5" t="s">
        <v>162</v>
      </c>
      <c r="E53" s="5">
        <v>8987</v>
      </c>
      <c r="F53" s="5" t="s">
        <v>163</v>
      </c>
      <c r="G53" s="5">
        <v>14380</v>
      </c>
      <c r="H53" s="5" t="s">
        <v>161</v>
      </c>
      <c r="I53" s="23">
        <v>4.1514598199999986</v>
      </c>
      <c r="J53" s="6" t="str">
        <f>IF(I53&gt;=40,"Above 40 Lacs",IF(AND(I53&gt;=25,I53&lt;40),"Between 25 - 40 Lacs",IF(AND(I53&gt;=15,I53&lt;25),"Between 15 - 25 Lacs","Less than 15 Lacs")))</f>
        <v>Less than 15 Lacs</v>
      </c>
    </row>
    <row r="54" spans="1:10" x14ac:dyDescent="0.3">
      <c r="A54" s="6" t="s">
        <v>688</v>
      </c>
      <c r="B54" s="5" t="s">
        <v>15</v>
      </c>
      <c r="C54" s="7">
        <v>1403</v>
      </c>
      <c r="D54" s="5" t="s">
        <v>478</v>
      </c>
      <c r="E54" s="5">
        <v>7053</v>
      </c>
      <c r="F54" s="5" t="s">
        <v>128</v>
      </c>
      <c r="G54" s="5">
        <v>36877</v>
      </c>
      <c r="H54" s="5" t="s">
        <v>572</v>
      </c>
      <c r="I54" s="23">
        <v>4.0982624716874989</v>
      </c>
      <c r="J54" s="6" t="str">
        <f>IF(I54&gt;=40,"Above 40 Lacs",IF(AND(I54&gt;=25,I54&lt;40),"Between 25 - 40 Lacs",IF(AND(I54&gt;=15,I54&lt;25),"Between 15 - 25 Lacs","Less than 15 Lacs")))</f>
        <v>Less than 15 Lacs</v>
      </c>
    </row>
    <row r="55" spans="1:10" x14ac:dyDescent="0.3">
      <c r="A55" s="6" t="s">
        <v>687</v>
      </c>
      <c r="B55" s="5" t="s">
        <v>11</v>
      </c>
      <c r="C55" s="7">
        <v>990</v>
      </c>
      <c r="D55" s="5" t="s">
        <v>254</v>
      </c>
      <c r="E55" s="5">
        <v>766</v>
      </c>
      <c r="F55" s="5" t="s">
        <v>24</v>
      </c>
      <c r="G55" s="5">
        <v>26090</v>
      </c>
      <c r="H55" s="5" t="s">
        <v>374</v>
      </c>
      <c r="I55" s="23">
        <v>4.0956259221874998</v>
      </c>
      <c r="J55" s="6" t="str">
        <f>IF(I55&gt;=40,"Above 40 Lacs",IF(AND(I55&gt;=25,I55&lt;40),"Between 25 - 40 Lacs",IF(AND(I55&gt;=15,I55&lt;25),"Between 15 - 25 Lacs","Less than 15 Lacs")))</f>
        <v>Less than 15 Lacs</v>
      </c>
    </row>
    <row r="56" spans="1:10" x14ac:dyDescent="0.3">
      <c r="A56" s="6" t="s">
        <v>687</v>
      </c>
      <c r="B56" s="5" t="s">
        <v>11</v>
      </c>
      <c r="C56" s="7">
        <v>990</v>
      </c>
      <c r="D56" s="5" t="s">
        <v>254</v>
      </c>
      <c r="E56" s="5">
        <v>766</v>
      </c>
      <c r="F56" s="5" t="s">
        <v>24</v>
      </c>
      <c r="G56" s="5">
        <v>20228</v>
      </c>
      <c r="H56" s="5" t="s">
        <v>253</v>
      </c>
      <c r="I56" s="23">
        <v>4.0493890211875003</v>
      </c>
      <c r="J56" s="6" t="str">
        <f>IF(I56&gt;=40,"Above 40 Lacs",IF(AND(I56&gt;=25,I56&lt;40),"Between 25 - 40 Lacs",IF(AND(I56&gt;=15,I56&lt;25),"Between 15 - 25 Lacs","Less than 15 Lacs")))</f>
        <v>Less than 15 Lacs</v>
      </c>
    </row>
    <row r="57" spans="1:10" x14ac:dyDescent="0.3">
      <c r="A57" s="6" t="s">
        <v>687</v>
      </c>
      <c r="B57" s="5" t="s">
        <v>11</v>
      </c>
      <c r="C57" s="7">
        <v>2752</v>
      </c>
      <c r="D57" s="5" t="s">
        <v>394</v>
      </c>
      <c r="E57" s="5">
        <v>36931</v>
      </c>
      <c r="F57" s="5" t="s">
        <v>12</v>
      </c>
      <c r="G57" s="5">
        <v>27108</v>
      </c>
      <c r="H57" s="5" t="s">
        <v>393</v>
      </c>
      <c r="I57" s="23">
        <v>3.9167997605</v>
      </c>
      <c r="J57" s="6" t="str">
        <f>IF(I57&gt;=40,"Above 40 Lacs",IF(AND(I57&gt;=25,I57&lt;40),"Between 25 - 40 Lacs",IF(AND(I57&gt;=15,I57&lt;25),"Between 15 - 25 Lacs","Less than 15 Lacs")))</f>
        <v>Less than 15 Lacs</v>
      </c>
    </row>
    <row r="58" spans="1:10" x14ac:dyDescent="0.3">
      <c r="A58" s="6" t="s">
        <v>686</v>
      </c>
      <c r="B58" s="5" t="s">
        <v>5</v>
      </c>
      <c r="C58" s="7">
        <v>2992</v>
      </c>
      <c r="D58" s="5" t="s">
        <v>252</v>
      </c>
      <c r="E58" s="5">
        <v>7642</v>
      </c>
      <c r="F58" s="5" t="s">
        <v>42</v>
      </c>
      <c r="G58" s="5">
        <v>20194</v>
      </c>
      <c r="H58" s="5" t="s">
        <v>251</v>
      </c>
      <c r="I58" s="23">
        <v>3.8550142975312487</v>
      </c>
      <c r="J58" s="6" t="str">
        <f>IF(I58&gt;=40,"Above 40 Lacs",IF(AND(I58&gt;=25,I58&lt;40),"Between 25 - 40 Lacs",IF(AND(I58&gt;=15,I58&lt;25),"Between 15 - 25 Lacs","Less than 15 Lacs")))</f>
        <v>Less than 15 Lacs</v>
      </c>
    </row>
    <row r="59" spans="1:10" x14ac:dyDescent="0.3">
      <c r="A59" s="6" t="s">
        <v>688</v>
      </c>
      <c r="B59" s="5" t="s">
        <v>15</v>
      </c>
      <c r="C59" s="7">
        <v>308</v>
      </c>
      <c r="D59" s="5" t="s">
        <v>217</v>
      </c>
      <c r="E59" s="5">
        <v>8987</v>
      </c>
      <c r="F59" s="5" t="s">
        <v>163</v>
      </c>
      <c r="G59" s="5">
        <v>36818</v>
      </c>
      <c r="H59" s="5" t="s">
        <v>569</v>
      </c>
      <c r="I59" s="23">
        <v>3.7993999414687498</v>
      </c>
      <c r="J59" s="6" t="str">
        <f>IF(I59&gt;=40,"Above 40 Lacs",IF(AND(I59&gt;=25,I59&lt;40),"Between 25 - 40 Lacs",IF(AND(I59&gt;=15,I59&lt;25),"Between 15 - 25 Lacs","Less than 15 Lacs")))</f>
        <v>Less than 15 Lacs</v>
      </c>
    </row>
    <row r="60" spans="1:10" x14ac:dyDescent="0.3">
      <c r="A60" s="6" t="s">
        <v>686</v>
      </c>
      <c r="B60" s="5" t="s">
        <v>5</v>
      </c>
      <c r="C60" s="7">
        <v>2561</v>
      </c>
      <c r="D60" s="5" t="s">
        <v>310</v>
      </c>
      <c r="E60" s="5">
        <v>995</v>
      </c>
      <c r="F60" s="5" t="s">
        <v>97</v>
      </c>
      <c r="G60" s="5">
        <v>23641</v>
      </c>
      <c r="H60" s="5" t="s">
        <v>321</v>
      </c>
      <c r="I60" s="23">
        <v>3.7670424215625005</v>
      </c>
      <c r="J60" s="6" t="str">
        <f>IF(I60&gt;=40,"Above 40 Lacs",IF(AND(I60&gt;=25,I60&lt;40),"Between 25 - 40 Lacs",IF(AND(I60&gt;=15,I60&lt;25),"Between 15 - 25 Lacs","Less than 15 Lacs")))</f>
        <v>Less than 15 Lacs</v>
      </c>
    </row>
    <row r="61" spans="1:10" x14ac:dyDescent="0.3">
      <c r="A61" s="6" t="s">
        <v>689</v>
      </c>
      <c r="B61" s="5" t="s">
        <v>20</v>
      </c>
      <c r="C61" s="7">
        <v>659</v>
      </c>
      <c r="D61" s="5" t="s">
        <v>85</v>
      </c>
      <c r="E61" s="5">
        <v>7900</v>
      </c>
      <c r="F61" s="5" t="s">
        <v>55</v>
      </c>
      <c r="G61" s="5">
        <v>8333</v>
      </c>
      <c r="H61" s="5" t="s">
        <v>102</v>
      </c>
      <c r="I61" s="23">
        <v>3.7313481927812484</v>
      </c>
      <c r="J61" s="6" t="str">
        <f>IF(I61&gt;=40,"Above 40 Lacs",IF(AND(I61&gt;=25,I61&lt;40),"Between 25 - 40 Lacs",IF(AND(I61&gt;=15,I61&lt;25),"Between 15 - 25 Lacs","Less than 15 Lacs")))</f>
        <v>Less than 15 Lacs</v>
      </c>
    </row>
    <row r="62" spans="1:10" x14ac:dyDescent="0.3">
      <c r="A62" s="6" t="s">
        <v>688</v>
      </c>
      <c r="B62" s="5" t="s">
        <v>15</v>
      </c>
      <c r="C62" s="7">
        <v>2494</v>
      </c>
      <c r="D62" s="5" t="s">
        <v>239</v>
      </c>
      <c r="E62" s="5">
        <v>8987</v>
      </c>
      <c r="F62" s="5" t="s">
        <v>163</v>
      </c>
      <c r="G62" s="5">
        <v>32695</v>
      </c>
      <c r="H62" s="5" t="s">
        <v>464</v>
      </c>
      <c r="I62" s="23">
        <v>3.7180562388749991</v>
      </c>
      <c r="J62" s="6" t="str">
        <f>IF(I62&gt;=40,"Above 40 Lacs",IF(AND(I62&gt;=25,I62&lt;40),"Between 25 - 40 Lacs",IF(AND(I62&gt;=15,I62&lt;25),"Between 15 - 25 Lacs","Less than 15 Lacs")))</f>
        <v>Less than 15 Lacs</v>
      </c>
    </row>
    <row r="63" spans="1:10" x14ac:dyDescent="0.3">
      <c r="A63" s="6" t="s">
        <v>689</v>
      </c>
      <c r="B63" s="5" t="s">
        <v>20</v>
      </c>
      <c r="C63" s="7">
        <v>26</v>
      </c>
      <c r="D63" s="5" t="s">
        <v>66</v>
      </c>
      <c r="E63" s="5">
        <v>7258</v>
      </c>
      <c r="F63" s="5" t="s">
        <v>67</v>
      </c>
      <c r="G63" s="5">
        <v>34929</v>
      </c>
      <c r="H63" s="5" t="s">
        <v>507</v>
      </c>
      <c r="I63" s="23">
        <v>3.6877912691562504</v>
      </c>
      <c r="J63" s="6" t="str">
        <f>IF(I63&gt;=40,"Above 40 Lacs",IF(AND(I63&gt;=25,I63&lt;40),"Between 25 - 40 Lacs",IF(AND(I63&gt;=15,I63&lt;25),"Between 15 - 25 Lacs","Less than 15 Lacs")))</f>
        <v>Less than 15 Lacs</v>
      </c>
    </row>
    <row r="64" spans="1:10" x14ac:dyDescent="0.3">
      <c r="A64" s="6" t="s">
        <v>688</v>
      </c>
      <c r="B64" s="5" t="s">
        <v>15</v>
      </c>
      <c r="C64" s="7">
        <v>9522</v>
      </c>
      <c r="D64" s="5" t="s">
        <v>422</v>
      </c>
      <c r="E64" s="5">
        <v>7053</v>
      </c>
      <c r="F64" s="5" t="s">
        <v>128</v>
      </c>
      <c r="G64" s="5">
        <v>36228</v>
      </c>
      <c r="H64" s="5" t="s">
        <v>539</v>
      </c>
      <c r="I64" s="23">
        <v>3.6212662255625019</v>
      </c>
      <c r="J64" s="6" t="str">
        <f>IF(I64&gt;=40,"Above 40 Lacs",IF(AND(I64&gt;=25,I64&lt;40),"Between 25 - 40 Lacs",IF(AND(I64&gt;=15,I64&lt;25),"Between 15 - 25 Lacs","Less than 15 Lacs")))</f>
        <v>Less than 15 Lacs</v>
      </c>
    </row>
    <row r="65" spans="1:10" x14ac:dyDescent="0.3">
      <c r="A65" s="6" t="s">
        <v>686</v>
      </c>
      <c r="B65" s="5" t="s">
        <v>5</v>
      </c>
      <c r="C65" s="7">
        <v>669</v>
      </c>
      <c r="D65" s="5" t="s">
        <v>224</v>
      </c>
      <c r="E65" s="5">
        <v>1390</v>
      </c>
      <c r="F65" s="5" t="s">
        <v>6</v>
      </c>
      <c r="G65" s="5">
        <v>19822</v>
      </c>
      <c r="H65" s="5" t="s">
        <v>242</v>
      </c>
      <c r="I65" s="23">
        <v>3.6078863887499999</v>
      </c>
      <c r="J65" s="6" t="str">
        <f>IF(I65&gt;=40,"Above 40 Lacs",IF(AND(I65&gt;=25,I65&lt;40),"Between 25 - 40 Lacs",IF(AND(I65&gt;=15,I65&lt;25),"Between 15 - 25 Lacs","Less than 15 Lacs")))</f>
        <v>Less than 15 Lacs</v>
      </c>
    </row>
    <row r="66" spans="1:10" x14ac:dyDescent="0.3">
      <c r="A66" s="6" t="s">
        <v>686</v>
      </c>
      <c r="B66" s="5" t="s">
        <v>5</v>
      </c>
      <c r="C66" s="7">
        <v>10</v>
      </c>
      <c r="D66" s="5" t="s">
        <v>148</v>
      </c>
      <c r="E66" s="5">
        <v>1390</v>
      </c>
      <c r="F66" s="5" t="s">
        <v>6</v>
      </c>
      <c r="G66" s="5">
        <v>23429</v>
      </c>
      <c r="H66" s="5" t="s">
        <v>318</v>
      </c>
      <c r="I66" s="23">
        <v>3.4767733165312515</v>
      </c>
      <c r="J66" s="6" t="str">
        <f>IF(I66&gt;=40,"Above 40 Lacs",IF(AND(I66&gt;=25,I66&lt;40),"Between 25 - 40 Lacs",IF(AND(I66&gt;=15,I66&lt;25),"Between 15 - 25 Lacs","Less than 15 Lacs")))</f>
        <v>Less than 15 Lacs</v>
      </c>
    </row>
    <row r="67" spans="1:10" x14ac:dyDescent="0.3">
      <c r="A67" s="6" t="s">
        <v>687</v>
      </c>
      <c r="B67" s="5" t="s">
        <v>11</v>
      </c>
      <c r="C67" s="7">
        <v>79</v>
      </c>
      <c r="D67" s="5" t="s">
        <v>75</v>
      </c>
      <c r="E67" s="5">
        <v>36931</v>
      </c>
      <c r="F67" s="5" t="s">
        <v>12</v>
      </c>
      <c r="G67" s="5">
        <v>5616</v>
      </c>
      <c r="H67" s="5" t="s">
        <v>74</v>
      </c>
      <c r="I67" s="23">
        <v>3.4680256142187504</v>
      </c>
      <c r="J67" s="6" t="str">
        <f>IF(I67&gt;=40,"Above 40 Lacs",IF(AND(I67&gt;=25,I67&lt;40),"Between 25 - 40 Lacs",IF(AND(I67&gt;=15,I67&lt;25),"Between 15 - 25 Lacs","Less than 15 Lacs")))</f>
        <v>Less than 15 Lacs</v>
      </c>
    </row>
    <row r="68" spans="1:10" x14ac:dyDescent="0.3">
      <c r="A68" s="6" t="s">
        <v>688</v>
      </c>
      <c r="B68" s="5" t="s">
        <v>15</v>
      </c>
      <c r="C68" s="7">
        <v>1032</v>
      </c>
      <c r="D68" s="5" t="s">
        <v>200</v>
      </c>
      <c r="E68" s="5">
        <v>19526</v>
      </c>
      <c r="F68" s="5" t="s">
        <v>36</v>
      </c>
      <c r="G68" s="5">
        <v>23211</v>
      </c>
      <c r="H68" s="5" t="s">
        <v>314</v>
      </c>
      <c r="I68" s="23">
        <v>3.4607551685</v>
      </c>
      <c r="J68" s="6" t="str">
        <f>IF(I68&gt;=40,"Above 40 Lacs",IF(AND(I68&gt;=25,I68&lt;40),"Between 25 - 40 Lacs",IF(AND(I68&gt;=15,I68&lt;25),"Between 15 - 25 Lacs","Less than 15 Lacs")))</f>
        <v>Less than 15 Lacs</v>
      </c>
    </row>
    <row r="69" spans="1:10" x14ac:dyDescent="0.3">
      <c r="A69" s="6" t="s">
        <v>686</v>
      </c>
      <c r="B69" s="5" t="s">
        <v>5</v>
      </c>
      <c r="C69" s="7">
        <v>669</v>
      </c>
      <c r="D69" s="5" t="s">
        <v>224</v>
      </c>
      <c r="E69" s="5">
        <v>1390</v>
      </c>
      <c r="F69" s="5" t="s">
        <v>6</v>
      </c>
      <c r="G69" s="5">
        <v>33447</v>
      </c>
      <c r="H69" s="5" t="s">
        <v>483</v>
      </c>
      <c r="I69" s="23">
        <v>3.4531928828437497</v>
      </c>
      <c r="J69" s="6" t="str">
        <f>IF(I69&gt;=40,"Above 40 Lacs",IF(AND(I69&gt;=25,I69&lt;40),"Between 25 - 40 Lacs",IF(AND(I69&gt;=15,I69&lt;25),"Between 15 - 25 Lacs","Less than 15 Lacs")))</f>
        <v>Less than 15 Lacs</v>
      </c>
    </row>
    <row r="70" spans="1:10" x14ac:dyDescent="0.3">
      <c r="A70" s="6" t="s">
        <v>688</v>
      </c>
      <c r="B70" s="5" t="s">
        <v>15</v>
      </c>
      <c r="C70" s="7">
        <v>1131</v>
      </c>
      <c r="D70" s="5" t="s">
        <v>257</v>
      </c>
      <c r="E70" s="5">
        <v>7053</v>
      </c>
      <c r="F70" s="5" t="s">
        <v>128</v>
      </c>
      <c r="G70" s="5">
        <v>20297</v>
      </c>
      <c r="H70" s="5" t="s">
        <v>62</v>
      </c>
      <c r="I70" s="23">
        <v>3.4300984457812516</v>
      </c>
      <c r="J70" s="6" t="str">
        <f>IF(I70&gt;=40,"Above 40 Lacs",IF(AND(I70&gt;=25,I70&lt;40),"Between 25 - 40 Lacs",IF(AND(I70&gt;=15,I70&lt;25),"Between 15 - 25 Lacs","Less than 15 Lacs")))</f>
        <v>Less than 15 Lacs</v>
      </c>
    </row>
    <row r="71" spans="1:10" x14ac:dyDescent="0.3">
      <c r="A71" s="6" t="s">
        <v>689</v>
      </c>
      <c r="B71" s="5" t="s">
        <v>20</v>
      </c>
      <c r="C71" s="7">
        <v>1000</v>
      </c>
      <c r="D71" s="5" t="s">
        <v>116</v>
      </c>
      <c r="E71" s="5">
        <v>897</v>
      </c>
      <c r="F71" s="5" t="s">
        <v>31</v>
      </c>
      <c r="G71" s="5">
        <v>34626</v>
      </c>
      <c r="H71" s="5" t="s">
        <v>500</v>
      </c>
      <c r="I71" s="23">
        <v>3.3996396231249997</v>
      </c>
      <c r="J71" s="6" t="str">
        <f>IF(I71&gt;=40,"Above 40 Lacs",IF(AND(I71&gt;=25,I71&lt;40),"Between 25 - 40 Lacs",IF(AND(I71&gt;=15,I71&lt;25),"Between 15 - 25 Lacs","Less than 15 Lacs")))</f>
        <v>Less than 15 Lacs</v>
      </c>
    </row>
    <row r="72" spans="1:10" x14ac:dyDescent="0.3">
      <c r="A72" s="6" t="s">
        <v>688</v>
      </c>
      <c r="B72" s="5" t="s">
        <v>15</v>
      </c>
      <c r="C72" s="7">
        <v>2494</v>
      </c>
      <c r="D72" s="5" t="s">
        <v>239</v>
      </c>
      <c r="E72" s="5">
        <v>8987</v>
      </c>
      <c r="F72" s="5" t="s">
        <v>163</v>
      </c>
      <c r="G72" s="5">
        <v>31259</v>
      </c>
      <c r="H72" s="5" t="s">
        <v>442</v>
      </c>
      <c r="I72" s="23">
        <v>3.3615529479687503</v>
      </c>
      <c r="J72" s="6" t="str">
        <f>IF(I72&gt;=40,"Above 40 Lacs",IF(AND(I72&gt;=25,I72&lt;40),"Between 25 - 40 Lacs",IF(AND(I72&gt;=15,I72&lt;25),"Between 15 - 25 Lacs","Less than 15 Lacs")))</f>
        <v>Less than 15 Lacs</v>
      </c>
    </row>
    <row r="73" spans="1:10" x14ac:dyDescent="0.3">
      <c r="A73" s="6" t="s">
        <v>688</v>
      </c>
      <c r="B73" s="5" t="s">
        <v>15</v>
      </c>
      <c r="C73" s="7">
        <v>134</v>
      </c>
      <c r="D73" s="5" t="s">
        <v>14</v>
      </c>
      <c r="E73" s="5">
        <v>942</v>
      </c>
      <c r="F73" s="5" t="s">
        <v>16</v>
      </c>
      <c r="G73" s="5">
        <v>952</v>
      </c>
      <c r="H73" s="5" t="s">
        <v>13</v>
      </c>
      <c r="I73" s="23">
        <v>3.2840372471875012</v>
      </c>
      <c r="J73" s="6" t="str">
        <f>IF(I73&gt;=40,"Above 40 Lacs",IF(AND(I73&gt;=25,I73&lt;40),"Between 25 - 40 Lacs",IF(AND(I73&gt;=15,I73&lt;25),"Between 15 - 25 Lacs","Less than 15 Lacs")))</f>
        <v>Less than 15 Lacs</v>
      </c>
    </row>
    <row r="74" spans="1:10" x14ac:dyDescent="0.3">
      <c r="A74" s="6" t="s">
        <v>688</v>
      </c>
      <c r="B74" s="5" t="s">
        <v>15</v>
      </c>
      <c r="C74" s="7">
        <v>1536</v>
      </c>
      <c r="D74" s="5" t="s">
        <v>329</v>
      </c>
      <c r="E74" s="5">
        <v>8987</v>
      </c>
      <c r="F74" s="5" t="s">
        <v>163</v>
      </c>
      <c r="G74" s="5">
        <v>23858</v>
      </c>
      <c r="H74" s="5" t="s">
        <v>328</v>
      </c>
      <c r="I74" s="23">
        <v>3.2597533011562501</v>
      </c>
      <c r="J74" s="6" t="str">
        <f>IF(I74&gt;=40,"Above 40 Lacs",IF(AND(I74&gt;=25,I74&lt;40),"Between 25 - 40 Lacs",IF(AND(I74&gt;=15,I74&lt;25),"Between 15 - 25 Lacs","Less than 15 Lacs")))</f>
        <v>Less than 15 Lacs</v>
      </c>
    </row>
    <row r="75" spans="1:10" x14ac:dyDescent="0.3">
      <c r="A75" s="6" t="s">
        <v>689</v>
      </c>
      <c r="B75" s="5" t="s">
        <v>20</v>
      </c>
      <c r="C75" s="7">
        <v>1059</v>
      </c>
      <c r="D75" s="5" t="s">
        <v>144</v>
      </c>
      <c r="E75" s="5">
        <v>1192</v>
      </c>
      <c r="F75" s="5" t="s">
        <v>21</v>
      </c>
      <c r="G75" s="5">
        <v>17659</v>
      </c>
      <c r="H75" s="5" t="s">
        <v>198</v>
      </c>
      <c r="I75" s="23">
        <v>3.2496276176250007</v>
      </c>
      <c r="J75" s="6" t="str">
        <f>IF(I75&gt;=40,"Above 40 Lacs",IF(AND(I75&gt;=25,I75&lt;40),"Between 25 - 40 Lacs",IF(AND(I75&gt;=15,I75&lt;25),"Between 15 - 25 Lacs","Less than 15 Lacs")))</f>
        <v>Less than 15 Lacs</v>
      </c>
    </row>
    <row r="76" spans="1:10" x14ac:dyDescent="0.3">
      <c r="A76" s="6" t="s">
        <v>686</v>
      </c>
      <c r="B76" s="5" t="s">
        <v>5</v>
      </c>
      <c r="C76" s="7">
        <v>507</v>
      </c>
      <c r="D76" s="5" t="s">
        <v>266</v>
      </c>
      <c r="E76" s="5">
        <v>1390</v>
      </c>
      <c r="F76" s="5" t="s">
        <v>6</v>
      </c>
      <c r="G76" s="5">
        <v>35224</v>
      </c>
      <c r="H76" s="5" t="s">
        <v>516</v>
      </c>
      <c r="I76" s="23">
        <v>3.2414981555312496</v>
      </c>
      <c r="J76" s="6" t="str">
        <f>IF(I76&gt;=40,"Above 40 Lacs",IF(AND(I76&gt;=25,I76&lt;40),"Between 25 - 40 Lacs",IF(AND(I76&gt;=15,I76&lt;25),"Between 15 - 25 Lacs","Less than 15 Lacs")))</f>
        <v>Less than 15 Lacs</v>
      </c>
    </row>
    <row r="77" spans="1:10" x14ac:dyDescent="0.3">
      <c r="A77" s="6" t="s">
        <v>688</v>
      </c>
      <c r="B77" s="5" t="s">
        <v>15</v>
      </c>
      <c r="C77" s="7">
        <v>2494</v>
      </c>
      <c r="D77" s="5" t="s">
        <v>239</v>
      </c>
      <c r="E77" s="5">
        <v>8987</v>
      </c>
      <c r="F77" s="5" t="s">
        <v>163</v>
      </c>
      <c r="G77" s="5">
        <v>19738</v>
      </c>
      <c r="H77" s="5" t="s">
        <v>238</v>
      </c>
      <c r="I77" s="23">
        <v>3.15309790228125</v>
      </c>
      <c r="J77" s="6" t="str">
        <f>IF(I77&gt;=40,"Above 40 Lacs",IF(AND(I77&gt;=25,I77&lt;40),"Between 25 - 40 Lacs",IF(AND(I77&gt;=15,I77&lt;25),"Between 15 - 25 Lacs","Less than 15 Lacs")))</f>
        <v>Less than 15 Lacs</v>
      </c>
    </row>
    <row r="78" spans="1:10" x14ac:dyDescent="0.3">
      <c r="A78" s="6" t="s">
        <v>686</v>
      </c>
      <c r="B78" s="5" t="s">
        <v>5</v>
      </c>
      <c r="C78" s="7">
        <v>10</v>
      </c>
      <c r="D78" s="5" t="s">
        <v>148</v>
      </c>
      <c r="E78" s="5">
        <v>1390</v>
      </c>
      <c r="F78" s="5" t="s">
        <v>6</v>
      </c>
      <c r="G78" s="5">
        <v>13624</v>
      </c>
      <c r="H78" s="5" t="s">
        <v>147</v>
      </c>
      <c r="I78" s="23">
        <v>3.1059411414062477</v>
      </c>
      <c r="J78" s="6" t="str">
        <f>IF(I78&gt;=40,"Above 40 Lacs",IF(AND(I78&gt;=25,I78&lt;40),"Between 25 - 40 Lacs",IF(AND(I78&gt;=15,I78&lt;25),"Between 15 - 25 Lacs","Less than 15 Lacs")))</f>
        <v>Less than 15 Lacs</v>
      </c>
    </row>
    <row r="79" spans="1:10" x14ac:dyDescent="0.3">
      <c r="A79" s="6" t="s">
        <v>689</v>
      </c>
      <c r="B79" s="5" t="s">
        <v>20</v>
      </c>
      <c r="C79" s="7">
        <v>659</v>
      </c>
      <c r="D79" s="5" t="s">
        <v>85</v>
      </c>
      <c r="E79" s="5">
        <v>7900</v>
      </c>
      <c r="F79" s="5" t="s">
        <v>55</v>
      </c>
      <c r="G79" s="5">
        <v>18637</v>
      </c>
      <c r="H79" s="5" t="s">
        <v>214</v>
      </c>
      <c r="I79" s="23">
        <v>3.0948812786249995</v>
      </c>
      <c r="J79" s="6" t="str">
        <f>IF(I79&gt;=40,"Above 40 Lacs",IF(AND(I79&gt;=25,I79&lt;40),"Between 25 - 40 Lacs",IF(AND(I79&gt;=15,I79&lt;25),"Between 15 - 25 Lacs","Less than 15 Lacs")))</f>
        <v>Less than 15 Lacs</v>
      </c>
    </row>
    <row r="80" spans="1:10" x14ac:dyDescent="0.3">
      <c r="A80" s="6" t="s">
        <v>687</v>
      </c>
      <c r="B80" s="5" t="s">
        <v>11</v>
      </c>
      <c r="C80" s="7">
        <v>495</v>
      </c>
      <c r="D80" s="5" t="s">
        <v>299</v>
      </c>
      <c r="E80" s="5">
        <v>766</v>
      </c>
      <c r="F80" s="5" t="s">
        <v>24</v>
      </c>
      <c r="G80" s="5">
        <v>36964</v>
      </c>
      <c r="H80" s="5" t="s">
        <v>580</v>
      </c>
      <c r="I80" s="23">
        <v>2.9707315919375006</v>
      </c>
      <c r="J80" s="6" t="str">
        <f>IF(I80&gt;=40,"Above 40 Lacs",IF(AND(I80&gt;=25,I80&lt;40),"Between 25 - 40 Lacs",IF(AND(I80&gt;=15,I80&lt;25),"Between 15 - 25 Lacs","Less than 15 Lacs")))</f>
        <v>Less than 15 Lacs</v>
      </c>
    </row>
    <row r="81" spans="1:10" x14ac:dyDescent="0.3">
      <c r="A81" s="6" t="s">
        <v>687</v>
      </c>
      <c r="B81" s="5" t="s">
        <v>11</v>
      </c>
      <c r="C81" s="7">
        <v>4467</v>
      </c>
      <c r="D81" s="5" t="s">
        <v>331</v>
      </c>
      <c r="E81" s="5">
        <v>36931</v>
      </c>
      <c r="F81" s="5" t="s">
        <v>12</v>
      </c>
      <c r="G81" s="5">
        <v>23985</v>
      </c>
      <c r="H81" s="5" t="s">
        <v>330</v>
      </c>
      <c r="I81" s="23">
        <v>2.9345706538750012</v>
      </c>
      <c r="J81" s="6" t="str">
        <f>IF(I81&gt;=40,"Above 40 Lacs",IF(AND(I81&gt;=25,I81&lt;40),"Between 25 - 40 Lacs",IF(AND(I81&gt;=15,I81&lt;25),"Between 15 - 25 Lacs","Less than 15 Lacs")))</f>
        <v>Less than 15 Lacs</v>
      </c>
    </row>
    <row r="82" spans="1:10" x14ac:dyDescent="0.3">
      <c r="A82" s="6" t="s">
        <v>686</v>
      </c>
      <c r="B82" s="5" t="s">
        <v>5</v>
      </c>
      <c r="C82" s="7">
        <v>44</v>
      </c>
      <c r="D82" s="5" t="s">
        <v>152</v>
      </c>
      <c r="E82" s="5">
        <v>7642</v>
      </c>
      <c r="F82" s="5" t="s">
        <v>42</v>
      </c>
      <c r="G82" s="5">
        <v>32105</v>
      </c>
      <c r="H82" s="5" t="s">
        <v>452</v>
      </c>
      <c r="I82" s="23">
        <v>2.8891184873437492</v>
      </c>
      <c r="J82" s="6" t="str">
        <f>IF(I82&gt;=40,"Above 40 Lacs",IF(AND(I82&gt;=25,I82&lt;40),"Between 25 - 40 Lacs",IF(AND(I82&gt;=15,I82&lt;25),"Between 15 - 25 Lacs","Less than 15 Lacs")))</f>
        <v>Less than 15 Lacs</v>
      </c>
    </row>
    <row r="83" spans="1:10" x14ac:dyDescent="0.3">
      <c r="A83" s="6" t="s">
        <v>686</v>
      </c>
      <c r="B83" s="5" t="s">
        <v>5</v>
      </c>
      <c r="C83" s="7">
        <v>602</v>
      </c>
      <c r="D83" s="5" t="s">
        <v>229</v>
      </c>
      <c r="E83" s="5">
        <v>7642</v>
      </c>
      <c r="F83" s="5" t="s">
        <v>42</v>
      </c>
      <c r="G83" s="5">
        <v>37439</v>
      </c>
      <c r="H83" s="5" t="s">
        <v>627</v>
      </c>
      <c r="I83" s="23">
        <v>2.88011642140625</v>
      </c>
      <c r="J83" s="6" t="str">
        <f>IF(I83&gt;=40,"Above 40 Lacs",IF(AND(I83&gt;=25,I83&lt;40),"Between 25 - 40 Lacs",IF(AND(I83&gt;=15,I83&lt;25),"Between 15 - 25 Lacs","Less than 15 Lacs")))</f>
        <v>Less than 15 Lacs</v>
      </c>
    </row>
    <row r="84" spans="1:10" x14ac:dyDescent="0.3">
      <c r="A84" s="6" t="s">
        <v>686</v>
      </c>
      <c r="B84" s="5" t="s">
        <v>5</v>
      </c>
      <c r="C84" s="7">
        <v>645</v>
      </c>
      <c r="D84" s="5" t="s">
        <v>208</v>
      </c>
      <c r="E84" s="5">
        <v>1390</v>
      </c>
      <c r="F84" s="5" t="s">
        <v>6</v>
      </c>
      <c r="G84" s="5">
        <v>18116</v>
      </c>
      <c r="H84" s="5" t="s">
        <v>207</v>
      </c>
      <c r="I84" s="23">
        <v>2.8645866891562499</v>
      </c>
      <c r="J84" s="6" t="str">
        <f>IF(I84&gt;=40,"Above 40 Lacs",IF(AND(I84&gt;=25,I84&lt;40),"Between 25 - 40 Lacs",IF(AND(I84&gt;=15,I84&lt;25),"Between 15 - 25 Lacs","Less than 15 Lacs")))</f>
        <v>Less than 15 Lacs</v>
      </c>
    </row>
    <row r="85" spans="1:10" x14ac:dyDescent="0.3">
      <c r="A85" s="6" t="s">
        <v>686</v>
      </c>
      <c r="B85" s="5" t="s">
        <v>5</v>
      </c>
      <c r="C85" s="7">
        <v>685</v>
      </c>
      <c r="D85" s="5" t="s">
        <v>182</v>
      </c>
      <c r="E85" s="5">
        <v>995</v>
      </c>
      <c r="F85" s="5" t="s">
        <v>97</v>
      </c>
      <c r="G85" s="5">
        <v>16102</v>
      </c>
      <c r="H85" s="5" t="s">
        <v>181</v>
      </c>
      <c r="I85" s="23">
        <v>2.8352251910000015</v>
      </c>
      <c r="J85" s="6" t="str">
        <f>IF(I85&gt;=40,"Above 40 Lacs",IF(AND(I85&gt;=25,I85&lt;40),"Between 25 - 40 Lacs",IF(AND(I85&gt;=15,I85&lt;25),"Between 15 - 25 Lacs","Less than 15 Lacs")))</f>
        <v>Less than 15 Lacs</v>
      </c>
    </row>
    <row r="86" spans="1:10" x14ac:dyDescent="0.3">
      <c r="A86" s="6" t="s">
        <v>688</v>
      </c>
      <c r="B86" s="5" t="s">
        <v>15</v>
      </c>
      <c r="C86" s="7">
        <v>1403</v>
      </c>
      <c r="D86" s="5" t="s">
        <v>478</v>
      </c>
      <c r="E86" s="5">
        <v>7053</v>
      </c>
      <c r="F86" s="5" t="s">
        <v>128</v>
      </c>
      <c r="G86" s="5">
        <v>33357</v>
      </c>
      <c r="H86" s="5" t="s">
        <v>477</v>
      </c>
      <c r="I86" s="23">
        <v>2.799965179</v>
      </c>
      <c r="J86" s="6" t="str">
        <f>IF(I86&gt;=40,"Above 40 Lacs",IF(AND(I86&gt;=25,I86&lt;40),"Between 25 - 40 Lacs",IF(AND(I86&gt;=15,I86&lt;25),"Between 15 - 25 Lacs","Less than 15 Lacs")))</f>
        <v>Less than 15 Lacs</v>
      </c>
    </row>
    <row r="87" spans="1:10" x14ac:dyDescent="0.3">
      <c r="A87" s="6" t="s">
        <v>686</v>
      </c>
      <c r="B87" s="5" t="s">
        <v>5</v>
      </c>
      <c r="C87" s="7">
        <v>2992</v>
      </c>
      <c r="D87" s="5" t="s">
        <v>252</v>
      </c>
      <c r="E87" s="5">
        <v>7642</v>
      </c>
      <c r="F87" s="5" t="s">
        <v>42</v>
      </c>
      <c r="G87" s="5">
        <v>37245</v>
      </c>
      <c r="H87" s="5" t="s">
        <v>607</v>
      </c>
      <c r="I87" s="23">
        <v>2.7993391684375011</v>
      </c>
      <c r="J87" s="6" t="str">
        <f>IF(I87&gt;=40,"Above 40 Lacs",IF(AND(I87&gt;=25,I87&lt;40),"Between 25 - 40 Lacs",IF(AND(I87&gt;=15,I87&lt;25),"Between 15 - 25 Lacs","Less than 15 Lacs")))</f>
        <v>Less than 15 Lacs</v>
      </c>
    </row>
    <row r="88" spans="1:10" x14ac:dyDescent="0.3">
      <c r="A88" s="6" t="s">
        <v>688</v>
      </c>
      <c r="B88" s="5" t="s">
        <v>15</v>
      </c>
      <c r="C88" s="7">
        <v>115</v>
      </c>
      <c r="D88" s="5" t="s">
        <v>397</v>
      </c>
      <c r="E88" s="5">
        <v>7053</v>
      </c>
      <c r="F88" s="5" t="s">
        <v>128</v>
      </c>
      <c r="G88" s="5">
        <v>27502</v>
      </c>
      <c r="H88" s="5" t="s">
        <v>396</v>
      </c>
      <c r="I88" s="23">
        <v>2.798039645937501</v>
      </c>
      <c r="J88" s="6" t="str">
        <f>IF(I88&gt;=40,"Above 40 Lacs",IF(AND(I88&gt;=25,I88&lt;40),"Between 25 - 40 Lacs",IF(AND(I88&gt;=15,I88&lt;25),"Between 15 - 25 Lacs","Less than 15 Lacs")))</f>
        <v>Less than 15 Lacs</v>
      </c>
    </row>
    <row r="89" spans="1:10" x14ac:dyDescent="0.3">
      <c r="A89" s="6" t="s">
        <v>686</v>
      </c>
      <c r="B89" s="5" t="s">
        <v>5</v>
      </c>
      <c r="C89" s="7">
        <v>507</v>
      </c>
      <c r="D89" s="5" t="s">
        <v>266</v>
      </c>
      <c r="E89" s="5">
        <v>1390</v>
      </c>
      <c r="F89" s="5" t="s">
        <v>6</v>
      </c>
      <c r="G89" s="5">
        <v>20968</v>
      </c>
      <c r="H89" s="5" t="s">
        <v>265</v>
      </c>
      <c r="I89" s="23">
        <v>2.7850737222187485</v>
      </c>
      <c r="J89" s="6" t="str">
        <f>IF(I89&gt;=40,"Above 40 Lacs",IF(AND(I89&gt;=25,I89&lt;40),"Between 25 - 40 Lacs",IF(AND(I89&gt;=15,I89&lt;25),"Between 15 - 25 Lacs","Less than 15 Lacs")))</f>
        <v>Less than 15 Lacs</v>
      </c>
    </row>
    <row r="90" spans="1:10" x14ac:dyDescent="0.3">
      <c r="A90" s="6" t="s">
        <v>687</v>
      </c>
      <c r="B90" s="5" t="s">
        <v>11</v>
      </c>
      <c r="C90" s="7">
        <v>848</v>
      </c>
      <c r="D90" s="5" t="s">
        <v>167</v>
      </c>
      <c r="E90" s="5">
        <v>36931</v>
      </c>
      <c r="F90" s="5" t="s">
        <v>12</v>
      </c>
      <c r="G90" s="5">
        <v>23179</v>
      </c>
      <c r="H90" s="5" t="s">
        <v>308</v>
      </c>
      <c r="I90" s="23">
        <v>2.7518931916562503</v>
      </c>
      <c r="J90" s="6" t="str">
        <f>IF(I90&gt;=40,"Above 40 Lacs",IF(AND(I90&gt;=25,I90&lt;40),"Between 25 - 40 Lacs",IF(AND(I90&gt;=15,I90&lt;25),"Between 15 - 25 Lacs","Less than 15 Lacs")))</f>
        <v>Less than 15 Lacs</v>
      </c>
    </row>
    <row r="91" spans="1:10" x14ac:dyDescent="0.3">
      <c r="A91" s="6" t="s">
        <v>687</v>
      </c>
      <c r="B91" s="5" t="s">
        <v>11</v>
      </c>
      <c r="C91" s="7">
        <v>6120</v>
      </c>
      <c r="D91" s="5" t="s">
        <v>44</v>
      </c>
      <c r="E91" s="5">
        <v>766</v>
      </c>
      <c r="F91" s="5" t="s">
        <v>24</v>
      </c>
      <c r="G91" s="5">
        <v>26391</v>
      </c>
      <c r="H91" s="5" t="s">
        <v>383</v>
      </c>
      <c r="I91" s="23">
        <v>2.7121249483437495</v>
      </c>
      <c r="J91" s="6" t="str">
        <f>IF(I91&gt;=40,"Above 40 Lacs",IF(AND(I91&gt;=25,I91&lt;40),"Between 25 - 40 Lacs",IF(AND(I91&gt;=15,I91&lt;25),"Between 15 - 25 Lacs","Less than 15 Lacs")))</f>
        <v>Less than 15 Lacs</v>
      </c>
    </row>
    <row r="92" spans="1:10" x14ac:dyDescent="0.3">
      <c r="A92" s="6" t="s">
        <v>686</v>
      </c>
      <c r="B92" s="5" t="s">
        <v>5</v>
      </c>
      <c r="C92" s="7">
        <v>642</v>
      </c>
      <c r="D92" s="5" t="s">
        <v>146</v>
      </c>
      <c r="E92" s="5">
        <v>7642</v>
      </c>
      <c r="F92" s="5" t="s">
        <v>42</v>
      </c>
      <c r="G92" s="5">
        <v>13291</v>
      </c>
      <c r="H92" s="5" t="s">
        <v>145</v>
      </c>
      <c r="I92" s="23">
        <v>2.6866118232812495</v>
      </c>
      <c r="J92" s="6" t="str">
        <f>IF(I92&gt;=40,"Above 40 Lacs",IF(AND(I92&gt;=25,I92&lt;40),"Between 25 - 40 Lacs",IF(AND(I92&gt;=15,I92&lt;25),"Between 15 - 25 Lacs","Less than 15 Lacs")))</f>
        <v>Less than 15 Lacs</v>
      </c>
    </row>
    <row r="93" spans="1:10" x14ac:dyDescent="0.3">
      <c r="A93" s="6" t="s">
        <v>688</v>
      </c>
      <c r="B93" s="5" t="s">
        <v>15</v>
      </c>
      <c r="C93" s="7">
        <v>1274</v>
      </c>
      <c r="D93" s="5" t="s">
        <v>450</v>
      </c>
      <c r="E93" s="5">
        <v>7053</v>
      </c>
      <c r="F93" s="5" t="s">
        <v>128</v>
      </c>
      <c r="G93" s="5">
        <v>32063</v>
      </c>
      <c r="H93" s="5" t="s">
        <v>449</v>
      </c>
      <c r="I93" s="23">
        <v>2.6854596725937507</v>
      </c>
      <c r="J93" s="6" t="str">
        <f>IF(I93&gt;=40,"Above 40 Lacs",IF(AND(I93&gt;=25,I93&lt;40),"Between 25 - 40 Lacs",IF(AND(I93&gt;=15,I93&lt;25),"Between 15 - 25 Lacs","Less than 15 Lacs")))</f>
        <v>Less than 15 Lacs</v>
      </c>
    </row>
    <row r="94" spans="1:10" x14ac:dyDescent="0.3">
      <c r="A94" s="6" t="s">
        <v>687</v>
      </c>
      <c r="B94" s="5" t="s">
        <v>11</v>
      </c>
      <c r="C94" s="7">
        <v>848</v>
      </c>
      <c r="D94" s="5" t="s">
        <v>167</v>
      </c>
      <c r="E94" s="5">
        <v>36931</v>
      </c>
      <c r="F94" s="5" t="s">
        <v>12</v>
      </c>
      <c r="G94" s="5">
        <v>21883</v>
      </c>
      <c r="H94" s="5" t="s">
        <v>282</v>
      </c>
      <c r="I94" s="23">
        <v>2.6728862576562502</v>
      </c>
      <c r="J94" s="6" t="str">
        <f>IF(I94&gt;=40,"Above 40 Lacs",IF(AND(I94&gt;=25,I94&lt;40),"Between 25 - 40 Lacs",IF(AND(I94&gt;=15,I94&lt;25),"Between 15 - 25 Lacs","Less than 15 Lacs")))</f>
        <v>Less than 15 Lacs</v>
      </c>
    </row>
    <row r="95" spans="1:10" x14ac:dyDescent="0.3">
      <c r="A95" s="6" t="s">
        <v>687</v>
      </c>
      <c r="B95" s="5" t="s">
        <v>11</v>
      </c>
      <c r="C95" s="7">
        <v>6119</v>
      </c>
      <c r="D95" s="5" t="s">
        <v>71</v>
      </c>
      <c r="E95" s="5">
        <v>766</v>
      </c>
      <c r="F95" s="5" t="s">
        <v>24</v>
      </c>
      <c r="G95" s="5">
        <v>5250</v>
      </c>
      <c r="H95" s="5" t="s">
        <v>70</v>
      </c>
      <c r="I95" s="23">
        <v>2.6686871506249989</v>
      </c>
      <c r="J95" s="6" t="str">
        <f>IF(I95&gt;=40,"Above 40 Lacs",IF(AND(I95&gt;=25,I95&lt;40),"Between 25 - 40 Lacs",IF(AND(I95&gt;=15,I95&lt;25),"Between 15 - 25 Lacs","Less than 15 Lacs")))</f>
        <v>Less than 15 Lacs</v>
      </c>
    </row>
    <row r="96" spans="1:10" x14ac:dyDescent="0.3">
      <c r="A96" s="6" t="s">
        <v>687</v>
      </c>
      <c r="B96" s="5" t="s">
        <v>11</v>
      </c>
      <c r="C96" s="7">
        <v>6119</v>
      </c>
      <c r="D96" s="5" t="s">
        <v>71</v>
      </c>
      <c r="E96" s="5">
        <v>766</v>
      </c>
      <c r="F96" s="5" t="s">
        <v>24</v>
      </c>
      <c r="G96" s="5">
        <v>35892</v>
      </c>
      <c r="H96" s="5" t="s">
        <v>529</v>
      </c>
      <c r="I96" s="23">
        <v>2.6548444887187506</v>
      </c>
      <c r="J96" s="6" t="str">
        <f>IF(I96&gt;=40,"Above 40 Lacs",IF(AND(I96&gt;=25,I96&lt;40),"Between 25 - 40 Lacs",IF(AND(I96&gt;=15,I96&lt;25),"Between 15 - 25 Lacs","Less than 15 Lacs")))</f>
        <v>Less than 15 Lacs</v>
      </c>
    </row>
    <row r="97" spans="1:10" x14ac:dyDescent="0.3">
      <c r="A97" s="6" t="s">
        <v>687</v>
      </c>
      <c r="B97" s="5" t="s">
        <v>11</v>
      </c>
      <c r="C97" s="7">
        <v>6120</v>
      </c>
      <c r="D97" s="5" t="s">
        <v>44</v>
      </c>
      <c r="E97" s="5">
        <v>766</v>
      </c>
      <c r="F97" s="5" t="s">
        <v>24</v>
      </c>
      <c r="G97" s="5">
        <v>35651</v>
      </c>
      <c r="H97" s="5" t="s">
        <v>525</v>
      </c>
      <c r="I97" s="23">
        <v>2.6528175829687508</v>
      </c>
      <c r="J97" s="6" t="str">
        <f>IF(I97&gt;=40,"Above 40 Lacs",IF(AND(I97&gt;=25,I97&lt;40),"Between 25 - 40 Lacs",IF(AND(I97&gt;=15,I97&lt;25),"Between 15 - 25 Lacs","Less than 15 Lacs")))</f>
        <v>Less than 15 Lacs</v>
      </c>
    </row>
    <row r="98" spans="1:10" x14ac:dyDescent="0.3">
      <c r="A98" s="6" t="s">
        <v>687</v>
      </c>
      <c r="B98" s="5" t="s">
        <v>11</v>
      </c>
      <c r="C98" s="7">
        <v>6121</v>
      </c>
      <c r="D98" s="5" t="s">
        <v>28</v>
      </c>
      <c r="E98" s="5">
        <v>766</v>
      </c>
      <c r="F98" s="5" t="s">
        <v>24</v>
      </c>
      <c r="G98" s="5">
        <v>24629</v>
      </c>
      <c r="H98" s="5" t="s">
        <v>344</v>
      </c>
      <c r="I98" s="23">
        <v>2.6386581183124997</v>
      </c>
      <c r="J98" s="6" t="str">
        <f>IF(I98&gt;=40,"Above 40 Lacs",IF(AND(I98&gt;=25,I98&lt;40),"Between 25 - 40 Lacs",IF(AND(I98&gt;=15,I98&lt;25),"Between 15 - 25 Lacs","Less than 15 Lacs")))</f>
        <v>Less than 15 Lacs</v>
      </c>
    </row>
    <row r="99" spans="1:10" x14ac:dyDescent="0.3">
      <c r="A99" s="6" t="s">
        <v>687</v>
      </c>
      <c r="B99" s="5" t="s">
        <v>11</v>
      </c>
      <c r="C99" s="7">
        <v>656</v>
      </c>
      <c r="D99" s="5" t="s">
        <v>288</v>
      </c>
      <c r="E99" s="5">
        <v>36931</v>
      </c>
      <c r="F99" s="5" t="s">
        <v>12</v>
      </c>
      <c r="G99" s="5">
        <v>29526</v>
      </c>
      <c r="H99" s="5" t="s">
        <v>419</v>
      </c>
      <c r="I99" s="23">
        <v>2.6295506549999996</v>
      </c>
      <c r="J99" s="6" t="str">
        <f>IF(I99&gt;=40,"Above 40 Lacs",IF(AND(I99&gt;=25,I99&lt;40),"Between 25 - 40 Lacs",IF(AND(I99&gt;=15,I99&lt;25),"Between 15 - 25 Lacs","Less than 15 Lacs")))</f>
        <v>Less than 15 Lacs</v>
      </c>
    </row>
    <row r="100" spans="1:10" x14ac:dyDescent="0.3">
      <c r="A100" s="6" t="s">
        <v>689</v>
      </c>
      <c r="B100" s="5" t="s">
        <v>20</v>
      </c>
      <c r="C100" s="7">
        <v>1286</v>
      </c>
      <c r="D100" s="5" t="s">
        <v>136</v>
      </c>
      <c r="E100" s="5">
        <v>897</v>
      </c>
      <c r="F100" s="5" t="s">
        <v>31</v>
      </c>
      <c r="G100" s="5">
        <v>12583</v>
      </c>
      <c r="H100" s="5" t="s">
        <v>135</v>
      </c>
      <c r="I100" s="23">
        <v>2.5991000363125001</v>
      </c>
      <c r="J100" s="6" t="str">
        <f>IF(I100&gt;=40,"Above 40 Lacs",IF(AND(I100&gt;=25,I100&lt;40),"Between 25 - 40 Lacs",IF(AND(I100&gt;=15,I100&lt;25),"Between 15 - 25 Lacs","Less than 15 Lacs")))</f>
        <v>Less than 15 Lacs</v>
      </c>
    </row>
    <row r="101" spans="1:10" x14ac:dyDescent="0.3">
      <c r="A101" s="6" t="s">
        <v>687</v>
      </c>
      <c r="B101" s="5" t="s">
        <v>11</v>
      </c>
      <c r="C101" s="7">
        <v>69</v>
      </c>
      <c r="D101" s="5" t="s">
        <v>134</v>
      </c>
      <c r="E101" s="5">
        <v>36931</v>
      </c>
      <c r="F101" s="5" t="s">
        <v>12</v>
      </c>
      <c r="G101" s="5">
        <v>12498</v>
      </c>
      <c r="H101" s="5" t="s">
        <v>133</v>
      </c>
      <c r="I101" s="23">
        <v>2.576309206625</v>
      </c>
      <c r="J101" s="6" t="str">
        <f>IF(I101&gt;=40,"Above 40 Lacs",IF(AND(I101&gt;=25,I101&lt;40),"Between 25 - 40 Lacs",IF(AND(I101&gt;=15,I101&lt;25),"Between 15 - 25 Lacs","Less than 15 Lacs")))</f>
        <v>Less than 15 Lacs</v>
      </c>
    </row>
    <row r="102" spans="1:10" x14ac:dyDescent="0.3">
      <c r="A102" s="6" t="s">
        <v>686</v>
      </c>
      <c r="B102" s="5" t="s">
        <v>5</v>
      </c>
      <c r="C102" s="7">
        <v>488</v>
      </c>
      <c r="D102" s="5" t="s">
        <v>352</v>
      </c>
      <c r="E102" s="5">
        <v>1390</v>
      </c>
      <c r="F102" s="5" t="s">
        <v>6</v>
      </c>
      <c r="G102" s="5">
        <v>33465</v>
      </c>
      <c r="H102" s="5" t="s">
        <v>486</v>
      </c>
      <c r="I102" s="23">
        <v>2.5440268716249994</v>
      </c>
      <c r="J102" s="6" t="str">
        <f>IF(I102&gt;=40,"Above 40 Lacs",IF(AND(I102&gt;=25,I102&lt;40),"Between 25 - 40 Lacs",IF(AND(I102&gt;=15,I102&lt;25),"Between 15 - 25 Lacs","Less than 15 Lacs")))</f>
        <v>Less than 15 Lacs</v>
      </c>
    </row>
    <row r="103" spans="1:10" x14ac:dyDescent="0.3">
      <c r="A103" s="6" t="s">
        <v>687</v>
      </c>
      <c r="B103" s="5" t="s">
        <v>11</v>
      </c>
      <c r="C103" s="7">
        <v>656</v>
      </c>
      <c r="D103" s="5" t="s">
        <v>288</v>
      </c>
      <c r="E103" s="5">
        <v>36931</v>
      </c>
      <c r="F103" s="5" t="s">
        <v>12</v>
      </c>
      <c r="G103" s="5">
        <v>29394</v>
      </c>
      <c r="H103" s="5" t="s">
        <v>418</v>
      </c>
      <c r="I103" s="23">
        <v>2.5232965514687504</v>
      </c>
      <c r="J103" s="6" t="str">
        <f>IF(I103&gt;=40,"Above 40 Lacs",IF(AND(I103&gt;=25,I103&lt;40),"Between 25 - 40 Lacs",IF(AND(I103&gt;=15,I103&lt;25),"Between 15 - 25 Lacs","Less than 15 Lacs")))</f>
        <v>Less than 15 Lacs</v>
      </c>
    </row>
    <row r="104" spans="1:10" x14ac:dyDescent="0.3">
      <c r="A104" s="6" t="s">
        <v>686</v>
      </c>
      <c r="B104" s="5" t="s">
        <v>5</v>
      </c>
      <c r="C104" s="7">
        <v>499</v>
      </c>
      <c r="D104" s="5" t="s">
        <v>41</v>
      </c>
      <c r="E104" s="5">
        <v>7642</v>
      </c>
      <c r="F104" s="5" t="s">
        <v>42</v>
      </c>
      <c r="G104" s="5">
        <v>3684</v>
      </c>
      <c r="H104" s="5" t="s">
        <v>40</v>
      </c>
      <c r="I104" s="23">
        <v>2.4996571325937507</v>
      </c>
      <c r="J104" s="6" t="str">
        <f>IF(I104&gt;=40,"Above 40 Lacs",IF(AND(I104&gt;=25,I104&lt;40),"Between 25 - 40 Lacs",IF(AND(I104&gt;=15,I104&lt;25),"Between 15 - 25 Lacs","Less than 15 Lacs")))</f>
        <v>Less than 15 Lacs</v>
      </c>
    </row>
    <row r="105" spans="1:10" x14ac:dyDescent="0.3">
      <c r="A105" s="6" t="s">
        <v>688</v>
      </c>
      <c r="B105" s="5" t="s">
        <v>15</v>
      </c>
      <c r="C105" s="7">
        <v>1032</v>
      </c>
      <c r="D105" s="5" t="s">
        <v>200</v>
      </c>
      <c r="E105" s="5">
        <v>19526</v>
      </c>
      <c r="F105" s="5" t="s">
        <v>36</v>
      </c>
      <c r="G105" s="5">
        <v>17699</v>
      </c>
      <c r="H105" s="5" t="s">
        <v>199</v>
      </c>
      <c r="I105" s="23">
        <v>2.4941016754999996</v>
      </c>
      <c r="J105" s="6" t="str">
        <f>IF(I105&gt;=40,"Above 40 Lacs",IF(AND(I105&gt;=25,I105&lt;40),"Between 25 - 40 Lacs",IF(AND(I105&gt;=15,I105&lt;25),"Between 15 - 25 Lacs","Less than 15 Lacs")))</f>
        <v>Less than 15 Lacs</v>
      </c>
    </row>
    <row r="106" spans="1:10" x14ac:dyDescent="0.3">
      <c r="A106" s="6" t="s">
        <v>687</v>
      </c>
      <c r="B106" s="5" t="s">
        <v>11</v>
      </c>
      <c r="C106" s="7">
        <v>2048</v>
      </c>
      <c r="D106" s="5" t="s">
        <v>46</v>
      </c>
      <c r="E106" s="5">
        <v>36931</v>
      </c>
      <c r="F106" s="5" t="s">
        <v>12</v>
      </c>
      <c r="G106" s="5">
        <v>14618</v>
      </c>
      <c r="H106" s="5" t="s">
        <v>168</v>
      </c>
      <c r="I106" s="23">
        <v>2.4935562283750001</v>
      </c>
      <c r="J106" s="6" t="str">
        <f>IF(I106&gt;=40,"Above 40 Lacs",IF(AND(I106&gt;=25,I106&lt;40),"Between 25 - 40 Lacs",IF(AND(I106&gt;=15,I106&lt;25),"Between 15 - 25 Lacs","Less than 15 Lacs")))</f>
        <v>Less than 15 Lacs</v>
      </c>
    </row>
    <row r="107" spans="1:10" x14ac:dyDescent="0.3">
      <c r="A107" s="6" t="s">
        <v>687</v>
      </c>
      <c r="B107" s="5" t="s">
        <v>11</v>
      </c>
      <c r="C107" s="7">
        <v>6120</v>
      </c>
      <c r="D107" s="5" t="s">
        <v>44</v>
      </c>
      <c r="E107" s="5">
        <v>766</v>
      </c>
      <c r="F107" s="5" t="s">
        <v>24</v>
      </c>
      <c r="G107" s="5">
        <v>33327</v>
      </c>
      <c r="H107" s="5" t="s">
        <v>476</v>
      </c>
      <c r="I107" s="23">
        <v>2.4853265476874991</v>
      </c>
      <c r="J107" s="6" t="str">
        <f>IF(I107&gt;=40,"Above 40 Lacs",IF(AND(I107&gt;=25,I107&lt;40),"Between 25 - 40 Lacs",IF(AND(I107&gt;=15,I107&lt;25),"Between 15 - 25 Lacs","Less than 15 Lacs")))</f>
        <v>Less than 15 Lacs</v>
      </c>
    </row>
    <row r="108" spans="1:10" x14ac:dyDescent="0.3">
      <c r="A108" s="6" t="s">
        <v>688</v>
      </c>
      <c r="B108" s="5" t="s">
        <v>15</v>
      </c>
      <c r="C108" s="7">
        <v>592</v>
      </c>
      <c r="D108" s="5" t="s">
        <v>83</v>
      </c>
      <c r="E108" s="5">
        <v>1891</v>
      </c>
      <c r="F108" s="5" t="s">
        <v>49</v>
      </c>
      <c r="G108" s="5">
        <v>7490</v>
      </c>
      <c r="H108" s="5" t="s">
        <v>82</v>
      </c>
      <c r="I108" s="23">
        <v>2.4680822823125004</v>
      </c>
      <c r="J108" s="6" t="str">
        <f>IF(I108&gt;=40,"Above 40 Lacs",IF(AND(I108&gt;=25,I108&lt;40),"Between 25 - 40 Lacs",IF(AND(I108&gt;=15,I108&lt;25),"Between 15 - 25 Lacs","Less than 15 Lacs")))</f>
        <v>Less than 15 Lacs</v>
      </c>
    </row>
    <row r="109" spans="1:10" x14ac:dyDescent="0.3">
      <c r="A109" s="6" t="s">
        <v>688</v>
      </c>
      <c r="B109" s="5" t="s">
        <v>15</v>
      </c>
      <c r="C109" s="7">
        <v>615</v>
      </c>
      <c r="D109" s="5" t="s">
        <v>122</v>
      </c>
      <c r="E109" s="5">
        <v>8841</v>
      </c>
      <c r="F109" s="5" t="s">
        <v>64</v>
      </c>
      <c r="G109" s="5">
        <v>10510</v>
      </c>
      <c r="H109" s="5" t="s">
        <v>121</v>
      </c>
      <c r="I109" s="23">
        <v>2.4642596661562499</v>
      </c>
      <c r="J109" s="6" t="str">
        <f>IF(I109&gt;=40,"Above 40 Lacs",IF(AND(I109&gt;=25,I109&lt;40),"Between 25 - 40 Lacs",IF(AND(I109&gt;=15,I109&lt;25),"Between 15 - 25 Lacs","Less than 15 Lacs")))</f>
        <v>Less than 15 Lacs</v>
      </c>
    </row>
    <row r="110" spans="1:10" x14ac:dyDescent="0.3">
      <c r="A110" s="6" t="s">
        <v>687</v>
      </c>
      <c r="B110" s="5" t="s">
        <v>11</v>
      </c>
      <c r="C110" s="7">
        <v>500</v>
      </c>
      <c r="D110" s="5" t="s">
        <v>26</v>
      </c>
      <c r="E110" s="5">
        <v>36931</v>
      </c>
      <c r="F110" s="5" t="s">
        <v>12</v>
      </c>
      <c r="G110" s="5">
        <v>28832</v>
      </c>
      <c r="H110" s="5" t="s">
        <v>413</v>
      </c>
      <c r="I110" s="23">
        <v>2.4541397106562499</v>
      </c>
      <c r="J110" s="6" t="str">
        <f>IF(I110&gt;=40,"Above 40 Lacs",IF(AND(I110&gt;=25,I110&lt;40),"Between 25 - 40 Lacs",IF(AND(I110&gt;=15,I110&lt;25),"Between 15 - 25 Lacs","Less than 15 Lacs")))</f>
        <v>Less than 15 Lacs</v>
      </c>
    </row>
    <row r="111" spans="1:10" x14ac:dyDescent="0.3">
      <c r="A111" s="6" t="s">
        <v>688</v>
      </c>
      <c r="B111" s="5" t="s">
        <v>15</v>
      </c>
      <c r="C111" s="7">
        <v>1395</v>
      </c>
      <c r="D111" s="5" t="s">
        <v>140</v>
      </c>
      <c r="E111" s="5">
        <v>8841</v>
      </c>
      <c r="F111" s="5" t="s">
        <v>64</v>
      </c>
      <c r="G111" s="5">
        <v>13238</v>
      </c>
      <c r="H111" s="5" t="s">
        <v>139</v>
      </c>
      <c r="I111" s="23">
        <v>2.4524283100000002</v>
      </c>
      <c r="J111" s="6" t="str">
        <f>IF(I111&gt;=40,"Above 40 Lacs",IF(AND(I111&gt;=25,I111&lt;40),"Between 25 - 40 Lacs",IF(AND(I111&gt;=15,I111&lt;25),"Between 15 - 25 Lacs","Less than 15 Lacs")))</f>
        <v>Less than 15 Lacs</v>
      </c>
    </row>
    <row r="112" spans="1:10" x14ac:dyDescent="0.3">
      <c r="A112" s="6" t="s">
        <v>686</v>
      </c>
      <c r="B112" s="5" t="s">
        <v>5</v>
      </c>
      <c r="C112" s="7">
        <v>76</v>
      </c>
      <c r="D112" s="5" t="s">
        <v>91</v>
      </c>
      <c r="E112" s="5">
        <v>16123</v>
      </c>
      <c r="F112" s="5" t="s">
        <v>92</v>
      </c>
      <c r="G112" s="5">
        <v>7674</v>
      </c>
      <c r="H112" s="5" t="s">
        <v>90</v>
      </c>
      <c r="I112" s="23">
        <v>2.444888835</v>
      </c>
      <c r="J112" s="6" t="str">
        <f>IF(I112&gt;=40,"Above 40 Lacs",IF(AND(I112&gt;=25,I112&lt;40),"Between 25 - 40 Lacs",IF(AND(I112&gt;=15,I112&lt;25),"Between 15 - 25 Lacs","Less than 15 Lacs")))</f>
        <v>Less than 15 Lacs</v>
      </c>
    </row>
    <row r="113" spans="1:10" x14ac:dyDescent="0.3">
      <c r="A113" s="6" t="s">
        <v>688</v>
      </c>
      <c r="B113" s="5" t="s">
        <v>15</v>
      </c>
      <c r="C113" s="7">
        <v>1073</v>
      </c>
      <c r="D113" s="5" t="s">
        <v>190</v>
      </c>
      <c r="E113" s="5">
        <v>1891</v>
      </c>
      <c r="F113" s="5" t="s">
        <v>49</v>
      </c>
      <c r="G113" s="5">
        <v>35328</v>
      </c>
      <c r="H113" s="5" t="s">
        <v>517</v>
      </c>
      <c r="I113" s="23">
        <v>2.4390102509375002</v>
      </c>
      <c r="J113" s="6" t="str">
        <f>IF(I113&gt;=40,"Above 40 Lacs",IF(AND(I113&gt;=25,I113&lt;40),"Between 25 - 40 Lacs",IF(AND(I113&gt;=15,I113&lt;25),"Between 15 - 25 Lacs","Less than 15 Lacs")))</f>
        <v>Less than 15 Lacs</v>
      </c>
    </row>
    <row r="114" spans="1:10" x14ac:dyDescent="0.3">
      <c r="A114" s="6" t="s">
        <v>689</v>
      </c>
      <c r="B114" s="5" t="s">
        <v>20</v>
      </c>
      <c r="C114" s="7">
        <v>659</v>
      </c>
      <c r="D114" s="5" t="s">
        <v>85</v>
      </c>
      <c r="E114" s="5">
        <v>7900</v>
      </c>
      <c r="F114" s="5" t="s">
        <v>55</v>
      </c>
      <c r="G114" s="5">
        <v>37229</v>
      </c>
      <c r="H114" s="5" t="s">
        <v>605</v>
      </c>
      <c r="I114" s="23">
        <v>2.4217861653125006</v>
      </c>
      <c r="J114" s="6" t="str">
        <f>IF(I114&gt;=40,"Above 40 Lacs",IF(AND(I114&gt;=25,I114&lt;40),"Between 25 - 40 Lacs",IF(AND(I114&gt;=15,I114&lt;25),"Between 15 - 25 Lacs","Less than 15 Lacs")))</f>
        <v>Less than 15 Lacs</v>
      </c>
    </row>
    <row r="115" spans="1:10" x14ac:dyDescent="0.3">
      <c r="A115" s="6" t="s">
        <v>688</v>
      </c>
      <c r="B115" s="5" t="s">
        <v>15</v>
      </c>
      <c r="C115" s="7">
        <v>559</v>
      </c>
      <c r="D115" s="5" t="s">
        <v>127</v>
      </c>
      <c r="E115" s="5">
        <v>7053</v>
      </c>
      <c r="F115" s="5" t="s">
        <v>128</v>
      </c>
      <c r="G115" s="5">
        <v>37088</v>
      </c>
      <c r="H115" s="5" t="s">
        <v>592</v>
      </c>
      <c r="I115" s="23">
        <v>2.4014667637187497</v>
      </c>
      <c r="J115" s="6" t="str">
        <f>IF(I115&gt;=40,"Above 40 Lacs",IF(AND(I115&gt;=25,I115&lt;40),"Between 25 - 40 Lacs",IF(AND(I115&gt;=15,I115&lt;25),"Between 15 - 25 Lacs","Less than 15 Lacs")))</f>
        <v>Less than 15 Lacs</v>
      </c>
    </row>
    <row r="116" spans="1:10" x14ac:dyDescent="0.3">
      <c r="A116" s="6" t="s">
        <v>686</v>
      </c>
      <c r="B116" s="5" t="s">
        <v>5</v>
      </c>
      <c r="C116" s="7">
        <v>645</v>
      </c>
      <c r="D116" s="5" t="s">
        <v>208</v>
      </c>
      <c r="E116" s="5">
        <v>1390</v>
      </c>
      <c r="F116" s="5" t="s">
        <v>6</v>
      </c>
      <c r="G116" s="5">
        <v>26353</v>
      </c>
      <c r="H116" s="5" t="s">
        <v>380</v>
      </c>
      <c r="I116" s="23">
        <v>2.3993089381250003</v>
      </c>
      <c r="J116" s="6" t="str">
        <f>IF(I116&gt;=40,"Above 40 Lacs",IF(AND(I116&gt;=25,I116&lt;40),"Between 25 - 40 Lacs",IF(AND(I116&gt;=15,I116&lt;25),"Between 15 - 25 Lacs","Less than 15 Lacs")))</f>
        <v>Less than 15 Lacs</v>
      </c>
    </row>
    <row r="117" spans="1:10" x14ac:dyDescent="0.3">
      <c r="A117" s="6" t="s">
        <v>687</v>
      </c>
      <c r="B117" s="5" t="s">
        <v>11</v>
      </c>
      <c r="C117" s="7">
        <v>85</v>
      </c>
      <c r="D117" s="5" t="s">
        <v>23</v>
      </c>
      <c r="E117" s="5">
        <v>766</v>
      </c>
      <c r="F117" s="5" t="s">
        <v>24</v>
      </c>
      <c r="G117" s="5">
        <v>15859</v>
      </c>
      <c r="H117" s="5" t="s">
        <v>179</v>
      </c>
      <c r="I117" s="23">
        <v>2.396185076437499</v>
      </c>
      <c r="J117" s="6" t="str">
        <f>IF(I117&gt;=40,"Above 40 Lacs",IF(AND(I117&gt;=25,I117&lt;40),"Between 25 - 40 Lacs",IF(AND(I117&gt;=15,I117&lt;25),"Between 15 - 25 Lacs","Less than 15 Lacs")))</f>
        <v>Less than 15 Lacs</v>
      </c>
    </row>
    <row r="118" spans="1:10" x14ac:dyDescent="0.3">
      <c r="A118" s="6" t="s">
        <v>689</v>
      </c>
      <c r="B118" s="5" t="s">
        <v>20</v>
      </c>
      <c r="C118" s="7">
        <v>50</v>
      </c>
      <c r="D118" s="5" t="s">
        <v>77</v>
      </c>
      <c r="E118" s="5">
        <v>37518</v>
      </c>
      <c r="F118" s="5" t="s">
        <v>52</v>
      </c>
      <c r="G118" s="5">
        <v>16555</v>
      </c>
      <c r="H118" s="5" t="s">
        <v>184</v>
      </c>
      <c r="I118" s="23">
        <v>2.3842808923124994</v>
      </c>
      <c r="J118" s="6" t="str">
        <f>IF(I118&gt;=40,"Above 40 Lacs",IF(AND(I118&gt;=25,I118&lt;40),"Between 25 - 40 Lacs",IF(AND(I118&gt;=15,I118&lt;25),"Between 15 - 25 Lacs","Less than 15 Lacs")))</f>
        <v>Less than 15 Lacs</v>
      </c>
    </row>
    <row r="119" spans="1:10" x14ac:dyDescent="0.3">
      <c r="A119" s="6" t="s">
        <v>687</v>
      </c>
      <c r="B119" s="5" t="s">
        <v>11</v>
      </c>
      <c r="C119" s="7">
        <v>495</v>
      </c>
      <c r="D119" s="5" t="s">
        <v>299</v>
      </c>
      <c r="E119" s="5">
        <v>766</v>
      </c>
      <c r="F119" s="5" t="s">
        <v>24</v>
      </c>
      <c r="G119" s="5">
        <v>22691</v>
      </c>
      <c r="H119" s="5" t="s">
        <v>298</v>
      </c>
      <c r="I119" s="23">
        <v>2.3529317742187512</v>
      </c>
      <c r="J119" s="6" t="str">
        <f>IF(I119&gt;=40,"Above 40 Lacs",IF(AND(I119&gt;=25,I119&lt;40),"Between 25 - 40 Lacs",IF(AND(I119&gt;=15,I119&lt;25),"Between 15 - 25 Lacs","Less than 15 Lacs")))</f>
        <v>Less than 15 Lacs</v>
      </c>
    </row>
    <row r="120" spans="1:10" x14ac:dyDescent="0.3">
      <c r="A120" s="6" t="s">
        <v>686</v>
      </c>
      <c r="B120" s="5" t="s">
        <v>5</v>
      </c>
      <c r="C120" s="7">
        <v>488</v>
      </c>
      <c r="D120" s="5" t="s">
        <v>352</v>
      </c>
      <c r="E120" s="5">
        <v>1390</v>
      </c>
      <c r="F120" s="5" t="s">
        <v>6</v>
      </c>
      <c r="G120" s="5">
        <v>31025</v>
      </c>
      <c r="H120" s="5" t="s">
        <v>440</v>
      </c>
      <c r="I120" s="23">
        <v>2.2851560389375001</v>
      </c>
      <c r="J120" s="6" t="str">
        <f>IF(I120&gt;=40,"Above 40 Lacs",IF(AND(I120&gt;=25,I120&lt;40),"Between 25 - 40 Lacs",IF(AND(I120&gt;=15,I120&lt;25),"Between 15 - 25 Lacs","Less than 15 Lacs")))</f>
        <v>Less than 15 Lacs</v>
      </c>
    </row>
    <row r="121" spans="1:10" x14ac:dyDescent="0.3">
      <c r="A121" s="6" t="s">
        <v>688</v>
      </c>
      <c r="B121" s="5" t="s">
        <v>15</v>
      </c>
      <c r="C121" s="7">
        <v>2845</v>
      </c>
      <c r="D121" s="5" t="s">
        <v>263</v>
      </c>
      <c r="E121" s="5">
        <v>8987</v>
      </c>
      <c r="F121" s="5" t="s">
        <v>163</v>
      </c>
      <c r="G121" s="5">
        <v>20757</v>
      </c>
      <c r="H121" s="5" t="s">
        <v>262</v>
      </c>
      <c r="I121" s="23">
        <v>2.2534786154062507</v>
      </c>
      <c r="J121" s="6" t="str">
        <f>IF(I121&gt;=40,"Above 40 Lacs",IF(AND(I121&gt;=25,I121&lt;40),"Between 25 - 40 Lacs",IF(AND(I121&gt;=15,I121&lt;25),"Between 15 - 25 Lacs","Less than 15 Lacs")))</f>
        <v>Less than 15 Lacs</v>
      </c>
    </row>
    <row r="122" spans="1:10" x14ac:dyDescent="0.3">
      <c r="A122" s="6" t="s">
        <v>688</v>
      </c>
      <c r="B122" s="5" t="s">
        <v>15</v>
      </c>
      <c r="C122" s="7">
        <v>115</v>
      </c>
      <c r="D122" s="5" t="s">
        <v>397</v>
      </c>
      <c r="E122" s="5">
        <v>7053</v>
      </c>
      <c r="F122" s="5" t="s">
        <v>128</v>
      </c>
      <c r="G122" s="5">
        <v>28288</v>
      </c>
      <c r="H122" s="5" t="s">
        <v>404</v>
      </c>
      <c r="I122" s="23">
        <v>2.2356578226562496</v>
      </c>
      <c r="J122" s="6" t="str">
        <f>IF(I122&gt;=40,"Above 40 Lacs",IF(AND(I122&gt;=25,I122&lt;40),"Between 25 - 40 Lacs",IF(AND(I122&gt;=15,I122&lt;25),"Between 15 - 25 Lacs","Less than 15 Lacs")))</f>
        <v>Less than 15 Lacs</v>
      </c>
    </row>
    <row r="123" spans="1:10" x14ac:dyDescent="0.3">
      <c r="A123" s="6" t="s">
        <v>686</v>
      </c>
      <c r="B123" s="5" t="s">
        <v>5</v>
      </c>
      <c r="C123" s="7">
        <v>176</v>
      </c>
      <c r="D123" s="5" t="s">
        <v>338</v>
      </c>
      <c r="E123" s="5">
        <v>1390</v>
      </c>
      <c r="F123" s="5" t="s">
        <v>6</v>
      </c>
      <c r="G123" s="5">
        <v>24066</v>
      </c>
      <c r="H123" s="5" t="s">
        <v>337</v>
      </c>
      <c r="I123" s="23">
        <v>2.2262907145624999</v>
      </c>
      <c r="J123" s="6" t="str">
        <f>IF(I123&gt;=40,"Above 40 Lacs",IF(AND(I123&gt;=25,I123&lt;40),"Between 25 - 40 Lacs",IF(AND(I123&gt;=15,I123&lt;25),"Between 15 - 25 Lacs","Less than 15 Lacs")))</f>
        <v>Less than 15 Lacs</v>
      </c>
    </row>
    <row r="124" spans="1:10" x14ac:dyDescent="0.3">
      <c r="A124" s="6" t="s">
        <v>689</v>
      </c>
      <c r="B124" s="5" t="s">
        <v>20</v>
      </c>
      <c r="C124" s="7">
        <v>50</v>
      </c>
      <c r="D124" s="5" t="s">
        <v>77</v>
      </c>
      <c r="E124" s="5">
        <v>37518</v>
      </c>
      <c r="F124" s="5" t="s">
        <v>52</v>
      </c>
      <c r="G124" s="5">
        <v>20867</v>
      </c>
      <c r="H124" s="5" t="s">
        <v>264</v>
      </c>
      <c r="I124" s="23">
        <v>2.2256590993125003</v>
      </c>
      <c r="J124" s="6" t="str">
        <f>IF(I124&gt;=40,"Above 40 Lacs",IF(AND(I124&gt;=25,I124&lt;40),"Between 25 - 40 Lacs",IF(AND(I124&gt;=15,I124&lt;25),"Between 15 - 25 Lacs","Less than 15 Lacs")))</f>
        <v>Less than 15 Lacs</v>
      </c>
    </row>
    <row r="125" spans="1:10" x14ac:dyDescent="0.3">
      <c r="A125" s="6" t="s">
        <v>686</v>
      </c>
      <c r="B125" s="5" t="s">
        <v>5</v>
      </c>
      <c r="C125" s="7">
        <v>507</v>
      </c>
      <c r="D125" s="5" t="s">
        <v>266</v>
      </c>
      <c r="E125" s="5">
        <v>1390</v>
      </c>
      <c r="F125" s="5" t="s">
        <v>6</v>
      </c>
      <c r="G125" s="5">
        <v>36917</v>
      </c>
      <c r="H125" s="5" t="s">
        <v>579</v>
      </c>
      <c r="I125" s="23">
        <v>2.19832525503125</v>
      </c>
      <c r="J125" s="6" t="str">
        <f>IF(I125&gt;=40,"Above 40 Lacs",IF(AND(I125&gt;=25,I125&lt;40),"Between 25 - 40 Lacs",IF(AND(I125&gt;=15,I125&lt;25),"Between 15 - 25 Lacs","Less than 15 Lacs")))</f>
        <v>Less than 15 Lacs</v>
      </c>
    </row>
    <row r="126" spans="1:10" x14ac:dyDescent="0.3">
      <c r="A126" s="6" t="s">
        <v>689</v>
      </c>
      <c r="B126" s="5" t="s">
        <v>20</v>
      </c>
      <c r="C126" s="7">
        <v>648</v>
      </c>
      <c r="D126" s="5" t="s">
        <v>186</v>
      </c>
      <c r="E126" s="5">
        <v>7258</v>
      </c>
      <c r="F126" s="5" t="s">
        <v>67</v>
      </c>
      <c r="G126" s="5">
        <v>23638</v>
      </c>
      <c r="H126" s="5" t="s">
        <v>320</v>
      </c>
      <c r="I126" s="23">
        <v>2.1889325845000012</v>
      </c>
      <c r="J126" s="6" t="str">
        <f>IF(I126&gt;=40,"Above 40 Lacs",IF(AND(I126&gt;=25,I126&lt;40),"Between 25 - 40 Lacs",IF(AND(I126&gt;=15,I126&lt;25),"Between 15 - 25 Lacs","Less than 15 Lacs")))</f>
        <v>Less than 15 Lacs</v>
      </c>
    </row>
    <row r="127" spans="1:10" x14ac:dyDescent="0.3">
      <c r="A127" s="6" t="s">
        <v>688</v>
      </c>
      <c r="B127" s="5" t="s">
        <v>15</v>
      </c>
      <c r="C127" s="7">
        <v>490</v>
      </c>
      <c r="D127" s="5" t="s">
        <v>248</v>
      </c>
      <c r="E127" s="5">
        <v>8987</v>
      </c>
      <c r="F127" s="5" t="s">
        <v>163</v>
      </c>
      <c r="G127" s="5">
        <v>36788</v>
      </c>
      <c r="H127" s="5" t="s">
        <v>565</v>
      </c>
      <c r="I127" s="23">
        <v>2.1867035023750012</v>
      </c>
      <c r="J127" s="6" t="str">
        <f>IF(I127&gt;=40,"Above 40 Lacs",IF(AND(I127&gt;=25,I127&lt;40),"Between 25 - 40 Lacs",IF(AND(I127&gt;=15,I127&lt;25),"Between 15 - 25 Lacs","Less than 15 Lacs")))</f>
        <v>Less than 15 Lacs</v>
      </c>
    </row>
    <row r="128" spans="1:10" x14ac:dyDescent="0.3">
      <c r="A128" s="6" t="s">
        <v>687</v>
      </c>
      <c r="B128" s="5" t="s">
        <v>11</v>
      </c>
      <c r="C128" s="7">
        <v>2048</v>
      </c>
      <c r="D128" s="5" t="s">
        <v>46</v>
      </c>
      <c r="E128" s="5">
        <v>36931</v>
      </c>
      <c r="F128" s="5" t="s">
        <v>12</v>
      </c>
      <c r="G128" s="5">
        <v>4604</v>
      </c>
      <c r="H128" s="5" t="s">
        <v>45</v>
      </c>
      <c r="I128" s="23">
        <v>2.1861301352812492</v>
      </c>
      <c r="J128" s="6" t="str">
        <f>IF(I128&gt;=40,"Above 40 Lacs",IF(AND(I128&gt;=25,I128&lt;40),"Between 25 - 40 Lacs",IF(AND(I128&gt;=15,I128&lt;25),"Between 15 - 25 Lacs","Less than 15 Lacs")))</f>
        <v>Less than 15 Lacs</v>
      </c>
    </row>
    <row r="129" spans="1:10" x14ac:dyDescent="0.3">
      <c r="A129" s="6" t="s">
        <v>686</v>
      </c>
      <c r="B129" s="5" t="s">
        <v>5</v>
      </c>
      <c r="C129" s="7">
        <v>3</v>
      </c>
      <c r="D129" s="5" t="s">
        <v>4</v>
      </c>
      <c r="E129" s="5">
        <v>1390</v>
      </c>
      <c r="F129" s="5" t="s">
        <v>6</v>
      </c>
      <c r="G129" s="5">
        <v>4773</v>
      </c>
      <c r="H129" s="5" t="s">
        <v>56</v>
      </c>
      <c r="I129" s="23">
        <v>2.1735114841874994</v>
      </c>
      <c r="J129" s="6" t="str">
        <f>IF(I129&gt;=40,"Above 40 Lacs",IF(AND(I129&gt;=25,I129&lt;40),"Between 25 - 40 Lacs",IF(AND(I129&gt;=15,I129&lt;25),"Between 15 - 25 Lacs","Less than 15 Lacs")))</f>
        <v>Less than 15 Lacs</v>
      </c>
    </row>
    <row r="130" spans="1:10" x14ac:dyDescent="0.3">
      <c r="A130" s="6" t="s">
        <v>688</v>
      </c>
      <c r="B130" s="5" t="s">
        <v>15</v>
      </c>
      <c r="C130" s="7">
        <v>1006</v>
      </c>
      <c r="D130" s="5" t="s">
        <v>235</v>
      </c>
      <c r="E130" s="5">
        <v>942</v>
      </c>
      <c r="F130" s="5" t="s">
        <v>16</v>
      </c>
      <c r="G130" s="5">
        <v>21389</v>
      </c>
      <c r="H130" s="5" t="s">
        <v>275</v>
      </c>
      <c r="I130" s="23">
        <v>2.1541503805312487</v>
      </c>
      <c r="J130" s="6" t="str">
        <f>IF(I130&gt;=40,"Above 40 Lacs",IF(AND(I130&gt;=25,I130&lt;40),"Between 25 - 40 Lacs",IF(AND(I130&gt;=15,I130&lt;25),"Between 15 - 25 Lacs","Less than 15 Lacs")))</f>
        <v>Less than 15 Lacs</v>
      </c>
    </row>
    <row r="131" spans="1:10" x14ac:dyDescent="0.3">
      <c r="A131" s="6" t="s">
        <v>688</v>
      </c>
      <c r="B131" s="5" t="s">
        <v>15</v>
      </c>
      <c r="C131" s="7">
        <v>2356</v>
      </c>
      <c r="D131" s="5" t="s">
        <v>241</v>
      </c>
      <c r="E131" s="5">
        <v>8987</v>
      </c>
      <c r="F131" s="5" t="s">
        <v>163</v>
      </c>
      <c r="G131" s="5">
        <v>19763</v>
      </c>
      <c r="H131" s="5" t="s">
        <v>240</v>
      </c>
      <c r="I131" s="23">
        <v>2.14860403096875</v>
      </c>
      <c r="J131" s="6" t="str">
        <f>IF(I131&gt;=40,"Above 40 Lacs",IF(AND(I131&gt;=25,I131&lt;40),"Between 25 - 40 Lacs",IF(AND(I131&gt;=15,I131&lt;25),"Between 15 - 25 Lacs","Less than 15 Lacs")))</f>
        <v>Less than 15 Lacs</v>
      </c>
    </row>
    <row r="132" spans="1:10" x14ac:dyDescent="0.3">
      <c r="A132" s="6" t="s">
        <v>688</v>
      </c>
      <c r="B132" s="5" t="s">
        <v>15</v>
      </c>
      <c r="C132" s="7">
        <v>761</v>
      </c>
      <c r="D132" s="5" t="s">
        <v>160</v>
      </c>
      <c r="E132" s="5">
        <v>1891</v>
      </c>
      <c r="F132" s="5" t="s">
        <v>49</v>
      </c>
      <c r="G132" s="5">
        <v>18823</v>
      </c>
      <c r="H132" s="5" t="s">
        <v>218</v>
      </c>
      <c r="I132" s="23">
        <v>2.1109410700624998</v>
      </c>
      <c r="J132" s="6" t="str">
        <f>IF(I132&gt;=40,"Above 40 Lacs",IF(AND(I132&gt;=25,I132&lt;40),"Between 25 - 40 Lacs",IF(AND(I132&gt;=15,I132&lt;25),"Between 15 - 25 Lacs","Less than 15 Lacs")))</f>
        <v>Less than 15 Lacs</v>
      </c>
    </row>
    <row r="133" spans="1:10" x14ac:dyDescent="0.3">
      <c r="A133" s="6" t="s">
        <v>686</v>
      </c>
      <c r="B133" s="5" t="s">
        <v>5</v>
      </c>
      <c r="C133" s="7">
        <v>868</v>
      </c>
      <c r="D133" s="5" t="s">
        <v>110</v>
      </c>
      <c r="E133" s="5">
        <v>16123</v>
      </c>
      <c r="F133" s="5" t="s">
        <v>92</v>
      </c>
      <c r="G133" s="5">
        <v>32829</v>
      </c>
      <c r="H133" s="5" t="s">
        <v>467</v>
      </c>
      <c r="I133" s="23">
        <v>2.1044321497500009</v>
      </c>
      <c r="J133" s="6" t="str">
        <f>IF(I133&gt;=40,"Above 40 Lacs",IF(AND(I133&gt;=25,I133&lt;40),"Between 25 - 40 Lacs",IF(AND(I133&gt;=15,I133&lt;25),"Between 15 - 25 Lacs","Less than 15 Lacs")))</f>
        <v>Less than 15 Lacs</v>
      </c>
    </row>
    <row r="134" spans="1:10" x14ac:dyDescent="0.3">
      <c r="A134" s="6" t="s">
        <v>688</v>
      </c>
      <c r="B134" s="5" t="s">
        <v>15</v>
      </c>
      <c r="C134" s="7">
        <v>1006</v>
      </c>
      <c r="D134" s="5" t="s">
        <v>235</v>
      </c>
      <c r="E134" s="5">
        <v>942</v>
      </c>
      <c r="F134" s="5" t="s">
        <v>16</v>
      </c>
      <c r="G134" s="5">
        <v>19628</v>
      </c>
      <c r="H134" s="5" t="s">
        <v>234</v>
      </c>
      <c r="I134" s="23">
        <v>2.0957228055312509</v>
      </c>
      <c r="J134" s="6" t="str">
        <f>IF(I134&gt;=40,"Above 40 Lacs",IF(AND(I134&gt;=25,I134&lt;40),"Between 25 - 40 Lacs",IF(AND(I134&gt;=15,I134&lt;25),"Between 15 - 25 Lacs","Less than 15 Lacs")))</f>
        <v>Less than 15 Lacs</v>
      </c>
    </row>
    <row r="135" spans="1:10" x14ac:dyDescent="0.3">
      <c r="A135" s="6" t="s">
        <v>688</v>
      </c>
      <c r="B135" s="5" t="s">
        <v>15</v>
      </c>
      <c r="C135" s="7">
        <v>2156</v>
      </c>
      <c r="D135" s="5" t="s">
        <v>305</v>
      </c>
      <c r="E135" s="5">
        <v>19526</v>
      </c>
      <c r="F135" s="5" t="s">
        <v>36</v>
      </c>
      <c r="G135" s="5">
        <v>33130</v>
      </c>
      <c r="H135" s="5" t="s">
        <v>472</v>
      </c>
      <c r="I135" s="23">
        <v>2.0726460442499994</v>
      </c>
      <c r="J135" s="6" t="str">
        <f>IF(I135&gt;=40,"Above 40 Lacs",IF(AND(I135&gt;=25,I135&lt;40),"Between 25 - 40 Lacs",IF(AND(I135&gt;=15,I135&lt;25),"Between 15 - 25 Lacs","Less than 15 Lacs")))</f>
        <v>Less than 15 Lacs</v>
      </c>
    </row>
    <row r="136" spans="1:10" x14ac:dyDescent="0.3">
      <c r="A136" s="6" t="s">
        <v>689</v>
      </c>
      <c r="B136" s="5" t="s">
        <v>20</v>
      </c>
      <c r="C136" s="7">
        <v>26</v>
      </c>
      <c r="D136" s="5" t="s">
        <v>66</v>
      </c>
      <c r="E136" s="5">
        <v>7258</v>
      </c>
      <c r="F136" s="5" t="s">
        <v>67</v>
      </c>
      <c r="G136" s="5">
        <v>32200</v>
      </c>
      <c r="H136" s="5" t="s">
        <v>456</v>
      </c>
      <c r="I136" s="23">
        <v>2.0659023129062497</v>
      </c>
      <c r="J136" s="6" t="str">
        <f>IF(I136&gt;=40,"Above 40 Lacs",IF(AND(I136&gt;=25,I136&lt;40),"Between 25 - 40 Lacs",IF(AND(I136&gt;=15,I136&lt;25),"Between 15 - 25 Lacs","Less than 15 Lacs")))</f>
        <v>Less than 15 Lacs</v>
      </c>
    </row>
    <row r="137" spans="1:10" x14ac:dyDescent="0.3">
      <c r="A137" s="6" t="s">
        <v>686</v>
      </c>
      <c r="B137" s="5" t="s">
        <v>5</v>
      </c>
      <c r="C137" s="7">
        <v>645</v>
      </c>
      <c r="D137" s="5" t="s">
        <v>208</v>
      </c>
      <c r="E137" s="5">
        <v>1390</v>
      </c>
      <c r="F137" s="5" t="s">
        <v>6</v>
      </c>
      <c r="G137" s="5">
        <v>33621</v>
      </c>
      <c r="H137" s="5" t="s">
        <v>488</v>
      </c>
      <c r="I137" s="23">
        <v>2.05126302221875</v>
      </c>
      <c r="J137" s="6" t="str">
        <f>IF(I137&gt;=40,"Above 40 Lacs",IF(AND(I137&gt;=25,I137&lt;40),"Between 25 - 40 Lacs",IF(AND(I137&gt;=15,I137&lt;25),"Between 15 - 25 Lacs","Less than 15 Lacs")))</f>
        <v>Less than 15 Lacs</v>
      </c>
    </row>
    <row r="138" spans="1:10" x14ac:dyDescent="0.3">
      <c r="A138" s="6" t="s">
        <v>686</v>
      </c>
      <c r="B138" s="5" t="s">
        <v>5</v>
      </c>
      <c r="C138" s="7">
        <v>874</v>
      </c>
      <c r="D138" s="5" t="s">
        <v>104</v>
      </c>
      <c r="E138" s="5">
        <v>1390</v>
      </c>
      <c r="F138" s="5" t="s">
        <v>6</v>
      </c>
      <c r="G138" s="5">
        <v>8641</v>
      </c>
      <c r="H138" s="5" t="s">
        <v>103</v>
      </c>
      <c r="I138" s="23">
        <v>2.0476205169375001</v>
      </c>
      <c r="J138" s="6" t="str">
        <f>IF(I138&gt;=40,"Above 40 Lacs",IF(AND(I138&gt;=25,I138&lt;40),"Between 25 - 40 Lacs",IF(AND(I138&gt;=15,I138&lt;25),"Between 15 - 25 Lacs","Less than 15 Lacs")))</f>
        <v>Less than 15 Lacs</v>
      </c>
    </row>
    <row r="139" spans="1:10" x14ac:dyDescent="0.3">
      <c r="A139" s="6" t="s">
        <v>688</v>
      </c>
      <c r="B139" s="5" t="s">
        <v>15</v>
      </c>
      <c r="C139" s="7">
        <v>115</v>
      </c>
      <c r="D139" s="5" t="s">
        <v>397</v>
      </c>
      <c r="E139" s="5">
        <v>7053</v>
      </c>
      <c r="F139" s="5" t="s">
        <v>128</v>
      </c>
      <c r="G139" s="5">
        <v>37108</v>
      </c>
      <c r="H139" s="5" t="s">
        <v>595</v>
      </c>
      <c r="I139" s="23">
        <v>2.0302023224062502</v>
      </c>
      <c r="J139" s="6" t="str">
        <f>IF(I139&gt;=40,"Above 40 Lacs",IF(AND(I139&gt;=25,I139&lt;40),"Between 25 - 40 Lacs",IF(AND(I139&gt;=15,I139&lt;25),"Between 15 - 25 Lacs","Less than 15 Lacs")))</f>
        <v>Less than 15 Lacs</v>
      </c>
    </row>
    <row r="140" spans="1:10" x14ac:dyDescent="0.3">
      <c r="A140" s="6" t="s">
        <v>686</v>
      </c>
      <c r="B140" s="5" t="s">
        <v>5</v>
      </c>
      <c r="C140" s="7">
        <v>669</v>
      </c>
      <c r="D140" s="5" t="s">
        <v>224</v>
      </c>
      <c r="E140" s="5">
        <v>1390</v>
      </c>
      <c r="F140" s="5" t="s">
        <v>6</v>
      </c>
      <c r="G140" s="5">
        <v>19202</v>
      </c>
      <c r="H140" s="5" t="s">
        <v>223</v>
      </c>
      <c r="I140" s="23">
        <v>2.0294972937812505</v>
      </c>
      <c r="J140" s="6" t="str">
        <f>IF(I140&gt;=40,"Above 40 Lacs",IF(AND(I140&gt;=25,I140&lt;40),"Between 25 - 40 Lacs",IF(AND(I140&gt;=15,I140&lt;25),"Between 15 - 25 Lacs","Less than 15 Lacs")))</f>
        <v>Less than 15 Lacs</v>
      </c>
    </row>
    <row r="141" spans="1:10" x14ac:dyDescent="0.3">
      <c r="A141" s="6" t="s">
        <v>689</v>
      </c>
      <c r="B141" s="5" t="s">
        <v>20</v>
      </c>
      <c r="C141" s="7">
        <v>123</v>
      </c>
      <c r="D141" s="5" t="s">
        <v>30</v>
      </c>
      <c r="E141" s="5">
        <v>897</v>
      </c>
      <c r="F141" s="5" t="s">
        <v>31</v>
      </c>
      <c r="G141" s="5">
        <v>19864</v>
      </c>
      <c r="H141" s="5" t="s">
        <v>243</v>
      </c>
      <c r="I141" s="23">
        <v>2.0244128269999995</v>
      </c>
      <c r="J141" s="6" t="str">
        <f>IF(I141&gt;=40,"Above 40 Lacs",IF(AND(I141&gt;=25,I141&lt;40),"Between 25 - 40 Lacs",IF(AND(I141&gt;=15,I141&lt;25),"Between 15 - 25 Lacs","Less than 15 Lacs")))</f>
        <v>Less than 15 Lacs</v>
      </c>
    </row>
    <row r="142" spans="1:10" x14ac:dyDescent="0.3">
      <c r="A142" s="6" t="s">
        <v>688</v>
      </c>
      <c r="B142" s="5" t="s">
        <v>15</v>
      </c>
      <c r="C142" s="7">
        <v>1077</v>
      </c>
      <c r="D142" s="5" t="s">
        <v>281</v>
      </c>
      <c r="E142" s="5">
        <v>1891</v>
      </c>
      <c r="F142" s="5" t="s">
        <v>49</v>
      </c>
      <c r="G142" s="5">
        <v>23657</v>
      </c>
      <c r="H142" s="5" t="s">
        <v>323</v>
      </c>
      <c r="I142" s="23">
        <v>2.0085088363124997</v>
      </c>
      <c r="J142" s="6" t="str">
        <f>IF(I142&gt;=40,"Above 40 Lacs",IF(AND(I142&gt;=25,I142&lt;40),"Between 25 - 40 Lacs",IF(AND(I142&gt;=15,I142&lt;25),"Between 15 - 25 Lacs","Less than 15 Lacs")))</f>
        <v>Less than 15 Lacs</v>
      </c>
    </row>
    <row r="143" spans="1:10" x14ac:dyDescent="0.3">
      <c r="A143" s="6" t="s">
        <v>689</v>
      </c>
      <c r="B143" s="5" t="s">
        <v>20</v>
      </c>
      <c r="C143" s="7">
        <v>648</v>
      </c>
      <c r="D143" s="5" t="s">
        <v>186</v>
      </c>
      <c r="E143" s="5">
        <v>7258</v>
      </c>
      <c r="F143" s="5" t="s">
        <v>67</v>
      </c>
      <c r="G143" s="5">
        <v>16685</v>
      </c>
      <c r="H143" s="5" t="s">
        <v>185</v>
      </c>
      <c r="I143" s="23">
        <v>1.9792519909687503</v>
      </c>
      <c r="J143" s="6" t="str">
        <f>IF(I143&gt;=40,"Above 40 Lacs",IF(AND(I143&gt;=25,I143&lt;40),"Between 25 - 40 Lacs",IF(AND(I143&gt;=15,I143&lt;25),"Between 15 - 25 Lacs","Less than 15 Lacs")))</f>
        <v>Less than 15 Lacs</v>
      </c>
    </row>
    <row r="144" spans="1:10" x14ac:dyDescent="0.3">
      <c r="A144" s="6" t="s">
        <v>688</v>
      </c>
      <c r="B144" s="5" t="s">
        <v>15</v>
      </c>
      <c r="C144" s="7">
        <v>587</v>
      </c>
      <c r="D144" s="5" t="s">
        <v>35</v>
      </c>
      <c r="E144" s="5">
        <v>19526</v>
      </c>
      <c r="F144" s="5" t="s">
        <v>36</v>
      </c>
      <c r="G144" s="5">
        <v>1812</v>
      </c>
      <c r="H144" s="5" t="s">
        <v>34</v>
      </c>
      <c r="I144" s="23">
        <v>1.9790336989999999</v>
      </c>
      <c r="J144" s="6" t="str">
        <f>IF(I144&gt;=40,"Above 40 Lacs",IF(AND(I144&gt;=25,I144&lt;40),"Between 25 - 40 Lacs",IF(AND(I144&gt;=15,I144&lt;25),"Between 15 - 25 Lacs","Less than 15 Lacs")))</f>
        <v>Less than 15 Lacs</v>
      </c>
    </row>
    <row r="145" spans="1:10" x14ac:dyDescent="0.3">
      <c r="A145" s="6" t="s">
        <v>686</v>
      </c>
      <c r="B145" s="5" t="s">
        <v>5</v>
      </c>
      <c r="C145" s="7">
        <v>59</v>
      </c>
      <c r="D145" s="5" t="s">
        <v>8</v>
      </c>
      <c r="E145" s="5">
        <v>1390</v>
      </c>
      <c r="F145" s="5" t="s">
        <v>6</v>
      </c>
      <c r="G145" s="5">
        <v>10254</v>
      </c>
      <c r="H145" s="5" t="s">
        <v>119</v>
      </c>
      <c r="I145" s="23">
        <v>1.9543801096249998</v>
      </c>
      <c r="J145" s="6" t="str">
        <f>IF(I145&gt;=40,"Above 40 Lacs",IF(AND(I145&gt;=25,I145&lt;40),"Between 25 - 40 Lacs",IF(AND(I145&gt;=15,I145&lt;25),"Between 15 - 25 Lacs","Less than 15 Lacs")))</f>
        <v>Less than 15 Lacs</v>
      </c>
    </row>
    <row r="146" spans="1:10" x14ac:dyDescent="0.3">
      <c r="A146" s="6" t="s">
        <v>688</v>
      </c>
      <c r="B146" s="5" t="s">
        <v>15</v>
      </c>
      <c r="C146" s="7">
        <v>115</v>
      </c>
      <c r="D146" s="5" t="s">
        <v>397</v>
      </c>
      <c r="E146" s="5">
        <v>7053</v>
      </c>
      <c r="F146" s="5" t="s">
        <v>128</v>
      </c>
      <c r="G146" s="5">
        <v>32637</v>
      </c>
      <c r="H146" s="5" t="s">
        <v>461</v>
      </c>
      <c r="I146" s="23">
        <v>1.9360345862499997</v>
      </c>
      <c r="J146" s="6" t="str">
        <f>IF(I146&gt;=40,"Above 40 Lacs",IF(AND(I146&gt;=25,I146&lt;40),"Between 25 - 40 Lacs",IF(AND(I146&gt;=15,I146&lt;25),"Between 15 - 25 Lacs","Less than 15 Lacs")))</f>
        <v>Less than 15 Lacs</v>
      </c>
    </row>
    <row r="147" spans="1:10" x14ac:dyDescent="0.3">
      <c r="A147" s="6" t="s">
        <v>688</v>
      </c>
      <c r="B147" s="5" t="s">
        <v>15</v>
      </c>
      <c r="C147" s="7">
        <v>568</v>
      </c>
      <c r="D147" s="5" t="s">
        <v>162</v>
      </c>
      <c r="E147" s="5">
        <v>8987</v>
      </c>
      <c r="F147" s="5" t="s">
        <v>163</v>
      </c>
      <c r="G147" s="5">
        <v>37089</v>
      </c>
      <c r="H147" s="5" t="s">
        <v>593</v>
      </c>
      <c r="I147" s="23">
        <v>1.9328437374374996</v>
      </c>
      <c r="J147" s="6" t="str">
        <f>IF(I147&gt;=40,"Above 40 Lacs",IF(AND(I147&gt;=25,I147&lt;40),"Between 25 - 40 Lacs",IF(AND(I147&gt;=15,I147&lt;25),"Between 15 - 25 Lacs","Less than 15 Lacs")))</f>
        <v>Less than 15 Lacs</v>
      </c>
    </row>
    <row r="148" spans="1:10" x14ac:dyDescent="0.3">
      <c r="A148" s="6" t="s">
        <v>689</v>
      </c>
      <c r="B148" s="5" t="s">
        <v>20</v>
      </c>
      <c r="C148" s="7">
        <v>1028</v>
      </c>
      <c r="D148" s="5" t="s">
        <v>506</v>
      </c>
      <c r="E148" s="5">
        <v>7900</v>
      </c>
      <c r="F148" s="5" t="s">
        <v>55</v>
      </c>
      <c r="G148" s="5">
        <v>36226</v>
      </c>
      <c r="H148" s="5" t="s">
        <v>538</v>
      </c>
      <c r="I148" s="23">
        <v>1.9304503246562503</v>
      </c>
      <c r="J148" s="6" t="str">
        <f>IF(I148&gt;=40,"Above 40 Lacs",IF(AND(I148&gt;=25,I148&lt;40),"Between 25 - 40 Lacs",IF(AND(I148&gt;=15,I148&lt;25),"Between 15 - 25 Lacs","Less than 15 Lacs")))</f>
        <v>Less than 15 Lacs</v>
      </c>
    </row>
    <row r="149" spans="1:10" x14ac:dyDescent="0.3">
      <c r="A149" s="6" t="s">
        <v>686</v>
      </c>
      <c r="B149" s="5" t="s">
        <v>5</v>
      </c>
      <c r="C149" s="7">
        <v>989</v>
      </c>
      <c r="D149" s="5" t="s">
        <v>279</v>
      </c>
      <c r="E149" s="5">
        <v>7642</v>
      </c>
      <c r="F149" s="5" t="s">
        <v>42</v>
      </c>
      <c r="G149" s="5">
        <v>35614</v>
      </c>
      <c r="H149" s="5" t="s">
        <v>521</v>
      </c>
      <c r="I149" s="23">
        <v>1.9255287258125</v>
      </c>
      <c r="J149" s="6" t="str">
        <f>IF(I149&gt;=40,"Above 40 Lacs",IF(AND(I149&gt;=25,I149&lt;40),"Between 25 - 40 Lacs",IF(AND(I149&gt;=15,I149&lt;25),"Between 15 - 25 Lacs","Less than 15 Lacs")))</f>
        <v>Less than 15 Lacs</v>
      </c>
    </row>
    <row r="150" spans="1:10" x14ac:dyDescent="0.3">
      <c r="A150" s="6" t="s">
        <v>688</v>
      </c>
      <c r="B150" s="5" t="s">
        <v>15</v>
      </c>
      <c r="C150" s="7">
        <v>615</v>
      </c>
      <c r="D150" s="5" t="s">
        <v>122</v>
      </c>
      <c r="E150" s="5">
        <v>8841</v>
      </c>
      <c r="F150" s="5" t="s">
        <v>64</v>
      </c>
      <c r="G150" s="5">
        <v>11921</v>
      </c>
      <c r="H150" s="5" t="s">
        <v>125</v>
      </c>
      <c r="I150" s="23">
        <v>1.92411463309375</v>
      </c>
      <c r="J150" s="6" t="str">
        <f>IF(I150&gt;=40,"Above 40 Lacs",IF(AND(I150&gt;=25,I150&lt;40),"Between 25 - 40 Lacs",IF(AND(I150&gt;=15,I150&lt;25),"Between 15 - 25 Lacs","Less than 15 Lacs")))</f>
        <v>Less than 15 Lacs</v>
      </c>
    </row>
    <row r="151" spans="1:10" x14ac:dyDescent="0.3">
      <c r="A151" s="6" t="s">
        <v>688</v>
      </c>
      <c r="B151" s="5" t="s">
        <v>15</v>
      </c>
      <c r="C151" s="7">
        <v>922</v>
      </c>
      <c r="D151" s="5" t="s">
        <v>438</v>
      </c>
      <c r="E151" s="5">
        <v>1891</v>
      </c>
      <c r="F151" s="5" t="s">
        <v>49</v>
      </c>
      <c r="G151" s="5">
        <v>33720</v>
      </c>
      <c r="H151" s="5" t="s">
        <v>491</v>
      </c>
      <c r="I151" s="23">
        <v>1.9155767475937502</v>
      </c>
      <c r="J151" s="6" t="str">
        <f>IF(I151&gt;=40,"Above 40 Lacs",IF(AND(I151&gt;=25,I151&lt;40),"Between 25 - 40 Lacs",IF(AND(I151&gt;=15,I151&lt;25),"Between 15 - 25 Lacs","Less than 15 Lacs")))</f>
        <v>Less than 15 Lacs</v>
      </c>
    </row>
    <row r="152" spans="1:10" x14ac:dyDescent="0.3">
      <c r="A152" s="6" t="s">
        <v>686</v>
      </c>
      <c r="B152" s="5" t="s">
        <v>5</v>
      </c>
      <c r="C152" s="7">
        <v>602</v>
      </c>
      <c r="D152" s="5" t="s">
        <v>229</v>
      </c>
      <c r="E152" s="5">
        <v>7642</v>
      </c>
      <c r="F152" s="5" t="s">
        <v>42</v>
      </c>
      <c r="G152" s="5">
        <v>22703</v>
      </c>
      <c r="H152" s="5" t="s">
        <v>302</v>
      </c>
      <c r="I152" s="23">
        <v>1.9140264298124998</v>
      </c>
      <c r="J152" s="6" t="str">
        <f>IF(I152&gt;=40,"Above 40 Lacs",IF(AND(I152&gt;=25,I152&lt;40),"Between 25 - 40 Lacs",IF(AND(I152&gt;=15,I152&lt;25),"Between 15 - 25 Lacs","Less than 15 Lacs")))</f>
        <v>Less than 15 Lacs</v>
      </c>
    </row>
    <row r="153" spans="1:10" x14ac:dyDescent="0.3">
      <c r="A153" s="6" t="s">
        <v>687</v>
      </c>
      <c r="B153" s="5" t="s">
        <v>11</v>
      </c>
      <c r="C153" s="7">
        <v>500</v>
      </c>
      <c r="D153" s="5" t="s">
        <v>26</v>
      </c>
      <c r="E153" s="5">
        <v>36931</v>
      </c>
      <c r="F153" s="5" t="s">
        <v>12</v>
      </c>
      <c r="G153" s="5">
        <v>9853</v>
      </c>
      <c r="H153" s="5" t="s">
        <v>114</v>
      </c>
      <c r="I153" s="23">
        <v>1.9133471965312498</v>
      </c>
      <c r="J153" s="6" t="str">
        <f>IF(I153&gt;=40,"Above 40 Lacs",IF(AND(I153&gt;=25,I153&lt;40),"Between 25 - 40 Lacs",IF(AND(I153&gt;=15,I153&lt;25),"Between 15 - 25 Lacs","Less than 15 Lacs")))</f>
        <v>Less than 15 Lacs</v>
      </c>
    </row>
    <row r="154" spans="1:10" x14ac:dyDescent="0.3">
      <c r="A154" s="6" t="s">
        <v>689</v>
      </c>
      <c r="B154" s="5" t="s">
        <v>20</v>
      </c>
      <c r="C154" s="7">
        <v>338</v>
      </c>
      <c r="D154" s="5" t="s">
        <v>19</v>
      </c>
      <c r="E154" s="5">
        <v>1192</v>
      </c>
      <c r="F154" s="5" t="s">
        <v>21</v>
      </c>
      <c r="G154" s="5">
        <v>20157</v>
      </c>
      <c r="H154" s="5" t="s">
        <v>249</v>
      </c>
      <c r="I154" s="23">
        <v>1.9076878952499998</v>
      </c>
      <c r="J154" s="6" t="str">
        <f>IF(I154&gt;=40,"Above 40 Lacs",IF(AND(I154&gt;=25,I154&lt;40),"Between 25 - 40 Lacs",IF(AND(I154&gt;=15,I154&lt;25),"Between 15 - 25 Lacs","Less than 15 Lacs")))</f>
        <v>Less than 15 Lacs</v>
      </c>
    </row>
    <row r="155" spans="1:10" x14ac:dyDescent="0.3">
      <c r="A155" s="6" t="s">
        <v>686</v>
      </c>
      <c r="B155" s="5" t="s">
        <v>5</v>
      </c>
      <c r="C155" s="7">
        <v>116</v>
      </c>
      <c r="D155" s="5" t="s">
        <v>272</v>
      </c>
      <c r="E155" s="5">
        <v>16123</v>
      </c>
      <c r="F155" s="5" t="s">
        <v>92</v>
      </c>
      <c r="G155" s="5">
        <v>21052</v>
      </c>
      <c r="H155" s="5" t="s">
        <v>271</v>
      </c>
      <c r="I155" s="23">
        <v>1.9006681496875004</v>
      </c>
      <c r="J155" s="6" t="str">
        <f>IF(I155&gt;=40,"Above 40 Lacs",IF(AND(I155&gt;=25,I155&lt;40),"Between 25 - 40 Lacs",IF(AND(I155&gt;=15,I155&lt;25),"Between 15 - 25 Lacs","Less than 15 Lacs")))</f>
        <v>Less than 15 Lacs</v>
      </c>
    </row>
    <row r="156" spans="1:10" x14ac:dyDescent="0.3">
      <c r="A156" s="6" t="s">
        <v>686</v>
      </c>
      <c r="B156" s="5" t="s">
        <v>5</v>
      </c>
      <c r="C156" s="7">
        <v>989</v>
      </c>
      <c r="D156" s="5" t="s">
        <v>279</v>
      </c>
      <c r="E156" s="5">
        <v>7642</v>
      </c>
      <c r="F156" s="5" t="s">
        <v>42</v>
      </c>
      <c r="G156" s="5">
        <v>21585</v>
      </c>
      <c r="H156" s="5" t="s">
        <v>278</v>
      </c>
      <c r="I156" s="23">
        <v>1.896825036000001</v>
      </c>
      <c r="J156" s="6" t="str">
        <f>IF(I156&gt;=40,"Above 40 Lacs",IF(AND(I156&gt;=25,I156&lt;40),"Between 25 - 40 Lacs",IF(AND(I156&gt;=15,I156&lt;25),"Between 15 - 25 Lacs","Less than 15 Lacs")))</f>
        <v>Less than 15 Lacs</v>
      </c>
    </row>
    <row r="157" spans="1:10" x14ac:dyDescent="0.3">
      <c r="A157" s="6" t="s">
        <v>686</v>
      </c>
      <c r="B157" s="5" t="s">
        <v>5</v>
      </c>
      <c r="C157" s="7">
        <v>6354</v>
      </c>
      <c r="D157" s="5" t="s">
        <v>336</v>
      </c>
      <c r="E157" s="5">
        <v>16123</v>
      </c>
      <c r="F157" s="5" t="s">
        <v>92</v>
      </c>
      <c r="G157" s="5">
        <v>36717</v>
      </c>
      <c r="H157" s="5" t="s">
        <v>561</v>
      </c>
      <c r="I157" s="23">
        <v>1.8942688489062496</v>
      </c>
      <c r="J157" s="6" t="str">
        <f>IF(I157&gt;=40,"Above 40 Lacs",IF(AND(I157&gt;=25,I157&lt;40),"Between 25 - 40 Lacs",IF(AND(I157&gt;=15,I157&lt;25),"Between 15 - 25 Lacs","Less than 15 Lacs")))</f>
        <v>Less than 15 Lacs</v>
      </c>
    </row>
    <row r="158" spans="1:10" x14ac:dyDescent="0.3">
      <c r="A158" s="6" t="s">
        <v>686</v>
      </c>
      <c r="B158" s="5" t="s">
        <v>5</v>
      </c>
      <c r="C158" s="7">
        <v>59</v>
      </c>
      <c r="D158" s="5" t="s">
        <v>8</v>
      </c>
      <c r="E158" s="5">
        <v>1390</v>
      </c>
      <c r="F158" s="5" t="s">
        <v>6</v>
      </c>
      <c r="G158" s="5">
        <v>37699</v>
      </c>
      <c r="H158" s="5" t="s">
        <v>659</v>
      </c>
      <c r="I158" s="23">
        <v>1.8676545988750008</v>
      </c>
      <c r="J158" s="6" t="str">
        <f>IF(I158&gt;=40,"Above 40 Lacs",IF(AND(I158&gt;=25,I158&lt;40),"Between 25 - 40 Lacs",IF(AND(I158&gt;=15,I158&lt;25),"Between 15 - 25 Lacs","Less than 15 Lacs")))</f>
        <v>Less than 15 Lacs</v>
      </c>
    </row>
    <row r="159" spans="1:10" x14ac:dyDescent="0.3">
      <c r="A159" s="6" t="s">
        <v>688</v>
      </c>
      <c r="B159" s="5" t="s">
        <v>15</v>
      </c>
      <c r="C159" s="7">
        <v>819</v>
      </c>
      <c r="D159" s="5" t="s">
        <v>220</v>
      </c>
      <c r="E159" s="5">
        <v>19526</v>
      </c>
      <c r="F159" s="5" t="s">
        <v>36</v>
      </c>
      <c r="G159" s="5">
        <v>26140</v>
      </c>
      <c r="H159" s="5" t="s">
        <v>375</v>
      </c>
      <c r="I159" s="23">
        <v>1.8609686799374998</v>
      </c>
      <c r="J159" s="6" t="str">
        <f>IF(I159&gt;=40,"Above 40 Lacs",IF(AND(I159&gt;=25,I159&lt;40),"Between 25 - 40 Lacs",IF(AND(I159&gt;=15,I159&lt;25),"Between 15 - 25 Lacs","Less than 15 Lacs")))</f>
        <v>Less than 15 Lacs</v>
      </c>
    </row>
    <row r="160" spans="1:10" x14ac:dyDescent="0.3">
      <c r="A160" s="6" t="s">
        <v>688</v>
      </c>
      <c r="B160" s="5" t="s">
        <v>15</v>
      </c>
      <c r="C160" s="7">
        <v>1518</v>
      </c>
      <c r="D160" s="5" t="s">
        <v>154</v>
      </c>
      <c r="E160" s="5">
        <v>8841</v>
      </c>
      <c r="F160" s="5" t="s">
        <v>64</v>
      </c>
      <c r="G160" s="5">
        <v>33172</v>
      </c>
      <c r="H160" s="5" t="s">
        <v>475</v>
      </c>
      <c r="I160" s="23">
        <v>1.8468098801249999</v>
      </c>
      <c r="J160" s="6" t="str">
        <f>IF(I160&gt;=40,"Above 40 Lacs",IF(AND(I160&gt;=25,I160&lt;40),"Between 25 - 40 Lacs",IF(AND(I160&gt;=15,I160&lt;25),"Between 15 - 25 Lacs","Less than 15 Lacs")))</f>
        <v>Less than 15 Lacs</v>
      </c>
    </row>
    <row r="161" spans="1:10" x14ac:dyDescent="0.3">
      <c r="A161" s="6" t="s">
        <v>689</v>
      </c>
      <c r="B161" s="5" t="s">
        <v>20</v>
      </c>
      <c r="C161" s="7">
        <v>1205</v>
      </c>
      <c r="D161" s="5" t="s">
        <v>178</v>
      </c>
      <c r="E161" s="5">
        <v>7258</v>
      </c>
      <c r="F161" s="5" t="s">
        <v>67</v>
      </c>
      <c r="G161" s="5">
        <v>15627</v>
      </c>
      <c r="H161" s="5" t="s">
        <v>177</v>
      </c>
      <c r="I161" s="23">
        <v>1.8379523565625002</v>
      </c>
      <c r="J161" s="6" t="str">
        <f>IF(I161&gt;=40,"Above 40 Lacs",IF(AND(I161&gt;=25,I161&lt;40),"Between 25 - 40 Lacs",IF(AND(I161&gt;=15,I161&lt;25),"Between 15 - 25 Lacs","Less than 15 Lacs")))</f>
        <v>Less than 15 Lacs</v>
      </c>
    </row>
    <row r="162" spans="1:10" x14ac:dyDescent="0.3">
      <c r="A162" s="6" t="s">
        <v>686</v>
      </c>
      <c r="B162" s="5" t="s">
        <v>5</v>
      </c>
      <c r="C162" s="7">
        <v>2992</v>
      </c>
      <c r="D162" s="5" t="s">
        <v>252</v>
      </c>
      <c r="E162" s="5">
        <v>7642</v>
      </c>
      <c r="F162" s="5" t="s">
        <v>42</v>
      </c>
      <c r="G162" s="5">
        <v>28039</v>
      </c>
      <c r="H162" s="5" t="s">
        <v>399</v>
      </c>
      <c r="I162" s="23">
        <v>1.8370791870937506</v>
      </c>
      <c r="J162" s="6" t="str">
        <f>IF(I162&gt;=40,"Above 40 Lacs",IF(AND(I162&gt;=25,I162&lt;40),"Between 25 - 40 Lacs",IF(AND(I162&gt;=15,I162&lt;25),"Between 15 - 25 Lacs","Less than 15 Lacs")))</f>
        <v>Less than 15 Lacs</v>
      </c>
    </row>
    <row r="163" spans="1:10" x14ac:dyDescent="0.3">
      <c r="A163" s="6" t="s">
        <v>688</v>
      </c>
      <c r="B163" s="5" t="s">
        <v>15</v>
      </c>
      <c r="C163" s="7">
        <v>493</v>
      </c>
      <c r="D163" s="5" t="s">
        <v>63</v>
      </c>
      <c r="E163" s="5">
        <v>8841</v>
      </c>
      <c r="F163" s="5" t="s">
        <v>64</v>
      </c>
      <c r="G163" s="5">
        <v>12491</v>
      </c>
      <c r="H163" s="5" t="s">
        <v>132</v>
      </c>
      <c r="I163" s="23">
        <v>1.8288599334375</v>
      </c>
      <c r="J163" s="6" t="str">
        <f>IF(I163&gt;=40,"Above 40 Lacs",IF(AND(I163&gt;=25,I163&lt;40),"Between 25 - 40 Lacs",IF(AND(I163&gt;=15,I163&lt;25),"Between 15 - 25 Lacs","Less than 15 Lacs")))</f>
        <v>Less than 15 Lacs</v>
      </c>
    </row>
    <row r="164" spans="1:10" x14ac:dyDescent="0.3">
      <c r="A164" s="6" t="s">
        <v>688</v>
      </c>
      <c r="B164" s="5" t="s">
        <v>15</v>
      </c>
      <c r="C164" s="7">
        <v>134</v>
      </c>
      <c r="D164" s="5" t="s">
        <v>14</v>
      </c>
      <c r="E164" s="5">
        <v>942</v>
      </c>
      <c r="F164" s="5" t="s">
        <v>16</v>
      </c>
      <c r="G164" s="5">
        <v>23656</v>
      </c>
      <c r="H164" s="5" t="s">
        <v>322</v>
      </c>
      <c r="I164" s="23">
        <v>1.8189388530937503</v>
      </c>
      <c r="J164" s="6" t="str">
        <f>IF(I164&gt;=40,"Above 40 Lacs",IF(AND(I164&gt;=25,I164&lt;40),"Between 25 - 40 Lacs",IF(AND(I164&gt;=15,I164&lt;25),"Between 15 - 25 Lacs","Less than 15 Lacs")))</f>
        <v>Less than 15 Lacs</v>
      </c>
    </row>
    <row r="165" spans="1:10" x14ac:dyDescent="0.3">
      <c r="A165" s="6" t="s">
        <v>689</v>
      </c>
      <c r="B165" s="5" t="s">
        <v>20</v>
      </c>
      <c r="C165" s="7">
        <v>673</v>
      </c>
      <c r="D165" s="5" t="s">
        <v>61</v>
      </c>
      <c r="E165" s="5">
        <v>897</v>
      </c>
      <c r="F165" s="5" t="s">
        <v>31</v>
      </c>
      <c r="G165" s="5">
        <v>7904</v>
      </c>
      <c r="H165" s="5" t="s">
        <v>99</v>
      </c>
      <c r="I165" s="23">
        <v>1.8029098045312493</v>
      </c>
      <c r="J165" s="6" t="str">
        <f>IF(I165&gt;=40,"Above 40 Lacs",IF(AND(I165&gt;=25,I165&lt;40),"Between 25 - 40 Lacs",IF(AND(I165&gt;=15,I165&lt;25),"Between 15 - 25 Lacs","Less than 15 Lacs")))</f>
        <v>Less than 15 Lacs</v>
      </c>
    </row>
    <row r="166" spans="1:10" x14ac:dyDescent="0.3">
      <c r="A166" s="6" t="s">
        <v>688</v>
      </c>
      <c r="B166" s="5" t="s">
        <v>15</v>
      </c>
      <c r="C166" s="7">
        <v>1518</v>
      </c>
      <c r="D166" s="5" t="s">
        <v>154</v>
      </c>
      <c r="E166" s="5">
        <v>8841</v>
      </c>
      <c r="F166" s="5" t="s">
        <v>64</v>
      </c>
      <c r="G166" s="5">
        <v>17277</v>
      </c>
      <c r="H166" s="5" t="s">
        <v>192</v>
      </c>
      <c r="I166" s="23">
        <v>1.7961430725312499</v>
      </c>
      <c r="J166" s="6" t="str">
        <f>IF(I166&gt;=40,"Above 40 Lacs",IF(AND(I166&gt;=25,I166&lt;40),"Between 25 - 40 Lacs",IF(AND(I166&gt;=15,I166&lt;25),"Between 15 - 25 Lacs","Less than 15 Lacs")))</f>
        <v>Less than 15 Lacs</v>
      </c>
    </row>
    <row r="167" spans="1:10" x14ac:dyDescent="0.3">
      <c r="A167" s="6" t="s">
        <v>686</v>
      </c>
      <c r="B167" s="5" t="s">
        <v>5</v>
      </c>
      <c r="C167" s="7">
        <v>989</v>
      </c>
      <c r="D167" s="5" t="s">
        <v>279</v>
      </c>
      <c r="E167" s="5">
        <v>7642</v>
      </c>
      <c r="F167" s="5" t="s">
        <v>42</v>
      </c>
      <c r="G167" s="5">
        <v>34876</v>
      </c>
      <c r="H167" s="5" t="s">
        <v>504</v>
      </c>
      <c r="I167" s="23">
        <v>1.7937365002187504</v>
      </c>
      <c r="J167" s="6" t="str">
        <f>IF(I167&gt;=40,"Above 40 Lacs",IF(AND(I167&gt;=25,I167&lt;40),"Between 25 - 40 Lacs",IF(AND(I167&gt;=15,I167&lt;25),"Between 15 - 25 Lacs","Less than 15 Lacs")))</f>
        <v>Less than 15 Lacs</v>
      </c>
    </row>
    <row r="168" spans="1:10" x14ac:dyDescent="0.3">
      <c r="A168" s="6" t="s">
        <v>687</v>
      </c>
      <c r="B168" s="5" t="s">
        <v>11</v>
      </c>
      <c r="C168" s="7">
        <v>69</v>
      </c>
      <c r="D168" s="5" t="s">
        <v>134</v>
      </c>
      <c r="E168" s="5">
        <v>36931</v>
      </c>
      <c r="F168" s="5" t="s">
        <v>12</v>
      </c>
      <c r="G168" s="5">
        <v>25223</v>
      </c>
      <c r="H168" s="5" t="s">
        <v>360</v>
      </c>
      <c r="I168" s="23">
        <v>1.7825607360312499</v>
      </c>
      <c r="J168" s="6" t="str">
        <f>IF(I168&gt;=40,"Above 40 Lacs",IF(AND(I168&gt;=25,I168&lt;40),"Between 25 - 40 Lacs",IF(AND(I168&gt;=15,I168&lt;25),"Between 15 - 25 Lacs","Less than 15 Lacs")))</f>
        <v>Less than 15 Lacs</v>
      </c>
    </row>
    <row r="169" spans="1:10" x14ac:dyDescent="0.3">
      <c r="A169" s="6" t="s">
        <v>687</v>
      </c>
      <c r="B169" s="5" t="s">
        <v>11</v>
      </c>
      <c r="C169" s="7">
        <v>121</v>
      </c>
      <c r="D169" s="5" t="s">
        <v>524</v>
      </c>
      <c r="E169" s="5">
        <v>36931</v>
      </c>
      <c r="F169" s="5" t="s">
        <v>12</v>
      </c>
      <c r="G169" s="5">
        <v>35647</v>
      </c>
      <c r="H169" s="5" t="s">
        <v>523</v>
      </c>
      <c r="I169" s="23">
        <v>1.7793518594062498</v>
      </c>
      <c r="J169" s="6" t="str">
        <f>IF(I169&gt;=40,"Above 40 Lacs",IF(AND(I169&gt;=25,I169&lt;40),"Between 25 - 40 Lacs",IF(AND(I169&gt;=15,I169&lt;25),"Between 15 - 25 Lacs","Less than 15 Lacs")))</f>
        <v>Less than 15 Lacs</v>
      </c>
    </row>
    <row r="170" spans="1:10" x14ac:dyDescent="0.3">
      <c r="A170" s="6" t="s">
        <v>686</v>
      </c>
      <c r="B170" s="5" t="s">
        <v>5</v>
      </c>
      <c r="C170" s="7">
        <v>669</v>
      </c>
      <c r="D170" s="5" t="s">
        <v>224</v>
      </c>
      <c r="E170" s="5">
        <v>1390</v>
      </c>
      <c r="F170" s="5" t="s">
        <v>6</v>
      </c>
      <c r="G170" s="5">
        <v>22726</v>
      </c>
      <c r="H170" s="5" t="s">
        <v>304</v>
      </c>
      <c r="I170" s="23">
        <v>1.7793229234687495</v>
      </c>
      <c r="J170" s="6" t="str">
        <f>IF(I170&gt;=40,"Above 40 Lacs",IF(AND(I170&gt;=25,I170&lt;40),"Between 25 - 40 Lacs",IF(AND(I170&gt;=15,I170&lt;25),"Between 15 - 25 Lacs","Less than 15 Lacs")))</f>
        <v>Less than 15 Lacs</v>
      </c>
    </row>
    <row r="171" spans="1:10" x14ac:dyDescent="0.3">
      <c r="A171" s="6" t="s">
        <v>688</v>
      </c>
      <c r="B171" s="5" t="s">
        <v>15</v>
      </c>
      <c r="C171" s="7">
        <v>2342</v>
      </c>
      <c r="D171" s="5" t="s">
        <v>670</v>
      </c>
      <c r="E171" s="5">
        <v>8987</v>
      </c>
      <c r="F171" s="5" t="s">
        <v>163</v>
      </c>
      <c r="G171" s="5">
        <v>37834</v>
      </c>
      <c r="H171" s="5" t="s">
        <v>669</v>
      </c>
      <c r="I171" s="23">
        <v>1.7782094464375005</v>
      </c>
      <c r="J171" s="6" t="str">
        <f>IF(I171&gt;=40,"Above 40 Lacs",IF(AND(I171&gt;=25,I171&lt;40),"Between 25 - 40 Lacs",IF(AND(I171&gt;=15,I171&lt;25),"Between 15 - 25 Lacs","Less than 15 Lacs")))</f>
        <v>Less than 15 Lacs</v>
      </c>
    </row>
    <row r="172" spans="1:10" x14ac:dyDescent="0.3">
      <c r="A172" s="6" t="s">
        <v>689</v>
      </c>
      <c r="B172" s="5" t="s">
        <v>20</v>
      </c>
      <c r="C172" s="7">
        <v>338</v>
      </c>
      <c r="D172" s="5" t="s">
        <v>19</v>
      </c>
      <c r="E172" s="5">
        <v>1192</v>
      </c>
      <c r="F172" s="5" t="s">
        <v>21</v>
      </c>
      <c r="G172" s="5">
        <v>1391</v>
      </c>
      <c r="H172" s="5" t="s">
        <v>18</v>
      </c>
      <c r="I172" s="23">
        <v>1.77617062578125</v>
      </c>
      <c r="J172" s="6" t="str">
        <f>IF(I172&gt;=40,"Above 40 Lacs",IF(AND(I172&gt;=25,I172&lt;40),"Between 25 - 40 Lacs",IF(AND(I172&gt;=15,I172&lt;25),"Between 15 - 25 Lacs","Less than 15 Lacs")))</f>
        <v>Less than 15 Lacs</v>
      </c>
    </row>
    <row r="173" spans="1:10" x14ac:dyDescent="0.3">
      <c r="A173" s="6" t="s">
        <v>688</v>
      </c>
      <c r="B173" s="5" t="s">
        <v>15</v>
      </c>
      <c r="C173" s="7">
        <v>1073</v>
      </c>
      <c r="D173" s="5" t="s">
        <v>190</v>
      </c>
      <c r="E173" s="5">
        <v>1891</v>
      </c>
      <c r="F173" s="5" t="s">
        <v>49</v>
      </c>
      <c r="G173" s="5">
        <v>17102</v>
      </c>
      <c r="H173" s="5" t="s">
        <v>189</v>
      </c>
      <c r="I173" s="23">
        <v>1.7751108997187515</v>
      </c>
      <c r="J173" s="6" t="str">
        <f>IF(I173&gt;=40,"Above 40 Lacs",IF(AND(I173&gt;=25,I173&lt;40),"Between 25 - 40 Lacs",IF(AND(I173&gt;=15,I173&lt;25),"Between 15 - 25 Lacs","Less than 15 Lacs")))</f>
        <v>Less than 15 Lacs</v>
      </c>
    </row>
    <row r="174" spans="1:10" x14ac:dyDescent="0.3">
      <c r="A174" s="6" t="s">
        <v>689</v>
      </c>
      <c r="B174" s="5" t="s">
        <v>20</v>
      </c>
      <c r="C174" s="7">
        <v>781</v>
      </c>
      <c r="D174" s="5" t="s">
        <v>107</v>
      </c>
      <c r="E174" s="5">
        <v>37518</v>
      </c>
      <c r="F174" s="5" t="s">
        <v>52</v>
      </c>
      <c r="G174" s="5">
        <v>9165</v>
      </c>
      <c r="H174" s="5" t="s">
        <v>106</v>
      </c>
      <c r="I174" s="23">
        <v>1.7680890528437496</v>
      </c>
      <c r="J174" s="6" t="str">
        <f>IF(I174&gt;=40,"Above 40 Lacs",IF(AND(I174&gt;=25,I174&lt;40),"Between 25 - 40 Lacs",IF(AND(I174&gt;=15,I174&lt;25),"Between 15 - 25 Lacs","Less than 15 Lacs")))</f>
        <v>Less than 15 Lacs</v>
      </c>
    </row>
    <row r="175" spans="1:10" x14ac:dyDescent="0.3">
      <c r="A175" s="6" t="s">
        <v>686</v>
      </c>
      <c r="B175" s="5" t="s">
        <v>5</v>
      </c>
      <c r="C175" s="7">
        <v>3</v>
      </c>
      <c r="D175" s="5" t="s">
        <v>4</v>
      </c>
      <c r="E175" s="5">
        <v>1390</v>
      </c>
      <c r="F175" s="5" t="s">
        <v>6</v>
      </c>
      <c r="G175" s="5">
        <v>22256</v>
      </c>
      <c r="H175" s="5" t="s">
        <v>291</v>
      </c>
      <c r="I175" s="23">
        <v>1.7674063448437498</v>
      </c>
      <c r="J175" s="6" t="str">
        <f>IF(I175&gt;=40,"Above 40 Lacs",IF(AND(I175&gt;=25,I175&lt;40),"Between 25 - 40 Lacs",IF(AND(I175&gt;=15,I175&lt;25),"Between 15 - 25 Lacs","Less than 15 Lacs")))</f>
        <v>Less than 15 Lacs</v>
      </c>
    </row>
    <row r="176" spans="1:10" x14ac:dyDescent="0.3">
      <c r="A176" s="6" t="s">
        <v>686</v>
      </c>
      <c r="B176" s="5" t="s">
        <v>5</v>
      </c>
      <c r="C176" s="7">
        <v>176</v>
      </c>
      <c r="D176" s="5" t="s">
        <v>338</v>
      </c>
      <c r="E176" s="5">
        <v>1390</v>
      </c>
      <c r="F176" s="5" t="s">
        <v>6</v>
      </c>
      <c r="G176" s="5">
        <v>36289</v>
      </c>
      <c r="H176" s="5" t="s">
        <v>548</v>
      </c>
      <c r="I176" s="23">
        <v>1.7673278034375</v>
      </c>
      <c r="J176" s="6" t="str">
        <f>IF(I176&gt;=40,"Above 40 Lacs",IF(AND(I176&gt;=25,I176&lt;40),"Between 25 - 40 Lacs",IF(AND(I176&gt;=15,I176&lt;25),"Between 15 - 25 Lacs","Less than 15 Lacs")))</f>
        <v>Less than 15 Lacs</v>
      </c>
    </row>
    <row r="177" spans="1:10" x14ac:dyDescent="0.3">
      <c r="A177" s="6" t="s">
        <v>689</v>
      </c>
      <c r="B177" s="5" t="s">
        <v>20</v>
      </c>
      <c r="C177" s="7">
        <v>654</v>
      </c>
      <c r="D177" s="5" t="s">
        <v>58</v>
      </c>
      <c r="E177" s="5">
        <v>897</v>
      </c>
      <c r="F177" s="5" t="s">
        <v>31</v>
      </c>
      <c r="G177" s="5">
        <v>4846</v>
      </c>
      <c r="H177" s="5" t="s">
        <v>57</v>
      </c>
      <c r="I177" s="23">
        <v>1.7556665106562495</v>
      </c>
      <c r="J177" s="6" t="str">
        <f>IF(I177&gt;=40,"Above 40 Lacs",IF(AND(I177&gt;=25,I177&lt;40),"Between 25 - 40 Lacs",IF(AND(I177&gt;=15,I177&lt;25),"Between 15 - 25 Lacs","Less than 15 Lacs")))</f>
        <v>Less than 15 Lacs</v>
      </c>
    </row>
    <row r="178" spans="1:10" x14ac:dyDescent="0.3">
      <c r="A178" s="6" t="s">
        <v>686</v>
      </c>
      <c r="B178" s="5" t="s">
        <v>5</v>
      </c>
      <c r="C178" s="7">
        <v>642</v>
      </c>
      <c r="D178" s="5" t="s">
        <v>146</v>
      </c>
      <c r="E178" s="5">
        <v>7642</v>
      </c>
      <c r="F178" s="5" t="s">
        <v>42</v>
      </c>
      <c r="G178" s="5">
        <v>23206</v>
      </c>
      <c r="H178" s="5" t="s">
        <v>311</v>
      </c>
      <c r="I178" s="23">
        <v>1.75404018915625</v>
      </c>
      <c r="J178" s="6" t="str">
        <f>IF(I178&gt;=40,"Above 40 Lacs",IF(AND(I178&gt;=25,I178&lt;40),"Between 25 - 40 Lacs",IF(AND(I178&gt;=15,I178&lt;25),"Between 15 - 25 Lacs","Less than 15 Lacs")))</f>
        <v>Less than 15 Lacs</v>
      </c>
    </row>
    <row r="179" spans="1:10" x14ac:dyDescent="0.3">
      <c r="A179" s="6" t="s">
        <v>686</v>
      </c>
      <c r="B179" s="5" t="s">
        <v>5</v>
      </c>
      <c r="C179" s="7">
        <v>602</v>
      </c>
      <c r="D179" s="5" t="s">
        <v>229</v>
      </c>
      <c r="E179" s="5">
        <v>7642</v>
      </c>
      <c r="F179" s="5" t="s">
        <v>42</v>
      </c>
      <c r="G179" s="5">
        <v>19479</v>
      </c>
      <c r="H179" s="5" t="s">
        <v>228</v>
      </c>
      <c r="I179" s="23">
        <v>1.7488245277187504</v>
      </c>
      <c r="J179" s="6" t="str">
        <f>IF(I179&gt;=40,"Above 40 Lacs",IF(AND(I179&gt;=25,I179&lt;40),"Between 25 - 40 Lacs",IF(AND(I179&gt;=15,I179&lt;25),"Between 15 - 25 Lacs","Less than 15 Lacs")))</f>
        <v>Less than 15 Lacs</v>
      </c>
    </row>
    <row r="180" spans="1:10" x14ac:dyDescent="0.3">
      <c r="A180" s="6" t="s">
        <v>688</v>
      </c>
      <c r="B180" s="5" t="s">
        <v>15</v>
      </c>
      <c r="C180" s="7">
        <v>1131</v>
      </c>
      <c r="D180" s="5" t="s">
        <v>257</v>
      </c>
      <c r="E180" s="5">
        <v>7053</v>
      </c>
      <c r="F180" s="5" t="s">
        <v>128</v>
      </c>
      <c r="G180" s="5">
        <v>26458</v>
      </c>
      <c r="H180" s="5" t="s">
        <v>385</v>
      </c>
      <c r="I180" s="23">
        <v>1.7483464373437501</v>
      </c>
      <c r="J180" s="6" t="str">
        <f>IF(I180&gt;=40,"Above 40 Lacs",IF(AND(I180&gt;=25,I180&lt;40),"Between 25 - 40 Lacs",IF(AND(I180&gt;=15,I180&lt;25),"Between 15 - 25 Lacs","Less than 15 Lacs")))</f>
        <v>Less than 15 Lacs</v>
      </c>
    </row>
    <row r="181" spans="1:10" x14ac:dyDescent="0.3">
      <c r="A181" s="6" t="s">
        <v>688</v>
      </c>
      <c r="B181" s="5" t="s">
        <v>15</v>
      </c>
      <c r="C181" s="7">
        <v>1518</v>
      </c>
      <c r="D181" s="5" t="s">
        <v>154</v>
      </c>
      <c r="E181" s="5">
        <v>8841</v>
      </c>
      <c r="F181" s="5" t="s">
        <v>64</v>
      </c>
      <c r="G181" s="5">
        <v>28054</v>
      </c>
      <c r="H181" s="5" t="s">
        <v>400</v>
      </c>
      <c r="I181" s="23">
        <v>1.7371176715625005</v>
      </c>
      <c r="J181" s="6" t="str">
        <f>IF(I181&gt;=40,"Above 40 Lacs",IF(AND(I181&gt;=25,I181&lt;40),"Between 25 - 40 Lacs",IF(AND(I181&gt;=15,I181&lt;25),"Between 15 - 25 Lacs","Less than 15 Lacs")))</f>
        <v>Less than 15 Lacs</v>
      </c>
    </row>
    <row r="182" spans="1:10" x14ac:dyDescent="0.3">
      <c r="A182" s="6" t="s">
        <v>689</v>
      </c>
      <c r="B182" s="5" t="s">
        <v>20</v>
      </c>
      <c r="C182" s="7">
        <v>659</v>
      </c>
      <c r="D182" s="5" t="s">
        <v>85</v>
      </c>
      <c r="E182" s="5">
        <v>7900</v>
      </c>
      <c r="F182" s="5" t="s">
        <v>55</v>
      </c>
      <c r="G182" s="5">
        <v>7517</v>
      </c>
      <c r="H182" s="5" t="s">
        <v>84</v>
      </c>
      <c r="I182" s="23">
        <v>1.7303067678124999</v>
      </c>
      <c r="J182" s="6" t="str">
        <f>IF(I182&gt;=40,"Above 40 Lacs",IF(AND(I182&gt;=25,I182&lt;40),"Between 25 - 40 Lacs",IF(AND(I182&gt;=15,I182&lt;25),"Between 15 - 25 Lacs","Less than 15 Lacs")))</f>
        <v>Less than 15 Lacs</v>
      </c>
    </row>
    <row r="183" spans="1:10" x14ac:dyDescent="0.3">
      <c r="A183" s="6" t="s">
        <v>689</v>
      </c>
      <c r="B183" s="5" t="s">
        <v>20</v>
      </c>
      <c r="C183" s="7">
        <v>659</v>
      </c>
      <c r="D183" s="5" t="s">
        <v>85</v>
      </c>
      <c r="E183" s="5">
        <v>7900</v>
      </c>
      <c r="F183" s="5" t="s">
        <v>55</v>
      </c>
      <c r="G183" s="5">
        <v>24124</v>
      </c>
      <c r="H183" s="5" t="s">
        <v>340</v>
      </c>
      <c r="I183" s="23">
        <v>1.7221913554999997</v>
      </c>
      <c r="J183" s="6" t="str">
        <f>IF(I183&gt;=40,"Above 40 Lacs",IF(AND(I183&gt;=25,I183&lt;40),"Between 25 - 40 Lacs",IF(AND(I183&gt;=15,I183&lt;25),"Between 15 - 25 Lacs","Less than 15 Lacs")))</f>
        <v>Less than 15 Lacs</v>
      </c>
    </row>
    <row r="184" spans="1:10" x14ac:dyDescent="0.3">
      <c r="A184" s="6" t="s">
        <v>687</v>
      </c>
      <c r="B184" s="5" t="s">
        <v>11</v>
      </c>
      <c r="C184" s="7">
        <v>608</v>
      </c>
      <c r="D184" s="5" t="s">
        <v>649</v>
      </c>
      <c r="E184" s="5">
        <v>36931</v>
      </c>
      <c r="F184" s="5" t="s">
        <v>12</v>
      </c>
      <c r="G184" s="5">
        <v>37769</v>
      </c>
      <c r="H184" s="5" t="s">
        <v>668</v>
      </c>
      <c r="I184" s="23">
        <v>1.7208151794375004</v>
      </c>
      <c r="J184" s="6" t="str">
        <f>IF(I184&gt;=40,"Above 40 Lacs",IF(AND(I184&gt;=25,I184&lt;40),"Between 25 - 40 Lacs",IF(AND(I184&gt;=15,I184&lt;25),"Between 15 - 25 Lacs","Less than 15 Lacs")))</f>
        <v>Less than 15 Lacs</v>
      </c>
    </row>
    <row r="185" spans="1:10" x14ac:dyDescent="0.3">
      <c r="A185" s="6" t="s">
        <v>686</v>
      </c>
      <c r="B185" s="5" t="s">
        <v>5</v>
      </c>
      <c r="C185" s="7">
        <v>44</v>
      </c>
      <c r="D185" s="5" t="s">
        <v>152</v>
      </c>
      <c r="E185" s="5">
        <v>7642</v>
      </c>
      <c r="F185" s="5" t="s">
        <v>42</v>
      </c>
      <c r="G185" s="5">
        <v>36465</v>
      </c>
      <c r="H185" s="5" t="s">
        <v>575</v>
      </c>
      <c r="I185" s="23">
        <v>1.7156351122499998</v>
      </c>
      <c r="J185" s="6" t="str">
        <f>IF(I185&gt;=40,"Above 40 Lacs",IF(AND(I185&gt;=25,I185&lt;40),"Between 25 - 40 Lacs",IF(AND(I185&gt;=15,I185&lt;25),"Between 15 - 25 Lacs","Less than 15 Lacs")))</f>
        <v>Less than 15 Lacs</v>
      </c>
    </row>
    <row r="186" spans="1:10" x14ac:dyDescent="0.3">
      <c r="A186" s="6" t="s">
        <v>686</v>
      </c>
      <c r="B186" s="5" t="s">
        <v>5</v>
      </c>
      <c r="C186" s="7">
        <v>868</v>
      </c>
      <c r="D186" s="5" t="s">
        <v>110</v>
      </c>
      <c r="E186" s="5">
        <v>16123</v>
      </c>
      <c r="F186" s="5" t="s">
        <v>92</v>
      </c>
      <c r="G186" s="5">
        <v>9341</v>
      </c>
      <c r="H186" s="5" t="s">
        <v>109</v>
      </c>
      <c r="I186" s="23">
        <v>1.7036452721875008</v>
      </c>
      <c r="J186" s="6" t="str">
        <f>IF(I186&gt;=40,"Above 40 Lacs",IF(AND(I186&gt;=25,I186&lt;40),"Between 25 - 40 Lacs",IF(AND(I186&gt;=15,I186&lt;25),"Between 15 - 25 Lacs","Less than 15 Lacs")))</f>
        <v>Less than 15 Lacs</v>
      </c>
    </row>
    <row r="187" spans="1:10" x14ac:dyDescent="0.3">
      <c r="A187" s="6" t="s">
        <v>686</v>
      </c>
      <c r="B187" s="5" t="s">
        <v>5</v>
      </c>
      <c r="C187" s="7">
        <v>499</v>
      </c>
      <c r="D187" s="5" t="s">
        <v>41</v>
      </c>
      <c r="E187" s="5">
        <v>7642</v>
      </c>
      <c r="F187" s="5" t="s">
        <v>42</v>
      </c>
      <c r="G187" s="5">
        <v>12366</v>
      </c>
      <c r="H187" s="5" t="s">
        <v>130</v>
      </c>
      <c r="I187" s="23">
        <v>1.6944624593124993</v>
      </c>
      <c r="J187" s="6" t="str">
        <f>IF(I187&gt;=40,"Above 40 Lacs",IF(AND(I187&gt;=25,I187&lt;40),"Between 25 - 40 Lacs",IF(AND(I187&gt;=15,I187&lt;25),"Between 15 - 25 Lacs","Less than 15 Lacs")))</f>
        <v>Less than 15 Lacs</v>
      </c>
    </row>
    <row r="188" spans="1:10" x14ac:dyDescent="0.3">
      <c r="A188" s="6" t="s">
        <v>689</v>
      </c>
      <c r="B188" s="5" t="s">
        <v>20</v>
      </c>
      <c r="C188" s="7">
        <v>590</v>
      </c>
      <c r="D188" s="5" t="s">
        <v>346</v>
      </c>
      <c r="E188" s="5">
        <v>7258</v>
      </c>
      <c r="F188" s="5" t="s">
        <v>67</v>
      </c>
      <c r="G188" s="5">
        <v>24702</v>
      </c>
      <c r="H188" s="5" t="s">
        <v>345</v>
      </c>
      <c r="I188" s="23">
        <v>1.6908374951250009</v>
      </c>
      <c r="J188" s="6" t="str">
        <f>IF(I188&gt;=40,"Above 40 Lacs",IF(AND(I188&gt;=25,I188&lt;40),"Between 25 - 40 Lacs",IF(AND(I188&gt;=15,I188&lt;25),"Between 15 - 25 Lacs","Less than 15 Lacs")))</f>
        <v>Less than 15 Lacs</v>
      </c>
    </row>
    <row r="189" spans="1:10" x14ac:dyDescent="0.3">
      <c r="A189" s="6" t="s">
        <v>686</v>
      </c>
      <c r="B189" s="5" t="s">
        <v>5</v>
      </c>
      <c r="C189" s="7">
        <v>642</v>
      </c>
      <c r="D189" s="5" t="s">
        <v>146</v>
      </c>
      <c r="E189" s="5">
        <v>7642</v>
      </c>
      <c r="F189" s="5" t="s">
        <v>42</v>
      </c>
      <c r="G189" s="5">
        <v>37227</v>
      </c>
      <c r="H189" s="5" t="s">
        <v>604</v>
      </c>
      <c r="I189" s="23">
        <v>1.6644652191875</v>
      </c>
      <c r="J189" s="6" t="str">
        <f>IF(I189&gt;=40,"Above 40 Lacs",IF(AND(I189&gt;=25,I189&lt;40),"Between 25 - 40 Lacs",IF(AND(I189&gt;=15,I189&lt;25),"Between 15 - 25 Lacs","Less than 15 Lacs")))</f>
        <v>Less than 15 Lacs</v>
      </c>
    </row>
    <row r="190" spans="1:10" x14ac:dyDescent="0.3">
      <c r="A190" s="6" t="s">
        <v>687</v>
      </c>
      <c r="B190" s="5" t="s">
        <v>11</v>
      </c>
      <c r="C190" s="7">
        <v>6121</v>
      </c>
      <c r="D190" s="5" t="s">
        <v>28</v>
      </c>
      <c r="E190" s="5">
        <v>766</v>
      </c>
      <c r="F190" s="5" t="s">
        <v>24</v>
      </c>
      <c r="G190" s="5">
        <v>37846</v>
      </c>
      <c r="H190" s="5" t="s">
        <v>672</v>
      </c>
      <c r="I190" s="23">
        <v>1.664106178875</v>
      </c>
      <c r="J190" s="6" t="str">
        <f>IF(I190&gt;=40,"Above 40 Lacs",IF(AND(I190&gt;=25,I190&lt;40),"Between 25 - 40 Lacs",IF(AND(I190&gt;=15,I190&lt;25),"Between 15 - 25 Lacs","Less than 15 Lacs")))</f>
        <v>Less than 15 Lacs</v>
      </c>
    </row>
    <row r="191" spans="1:10" x14ac:dyDescent="0.3">
      <c r="A191" s="6" t="s">
        <v>689</v>
      </c>
      <c r="B191" s="5" t="s">
        <v>20</v>
      </c>
      <c r="C191" s="7">
        <v>1000</v>
      </c>
      <c r="D191" s="5" t="s">
        <v>116</v>
      </c>
      <c r="E191" s="5">
        <v>897</v>
      </c>
      <c r="F191" s="5" t="s">
        <v>31</v>
      </c>
      <c r="G191" s="5">
        <v>9982</v>
      </c>
      <c r="H191" s="5" t="s">
        <v>115</v>
      </c>
      <c r="I191" s="23">
        <v>1.6597138898749997</v>
      </c>
      <c r="J191" s="6" t="str">
        <f>IF(I191&gt;=40,"Above 40 Lacs",IF(AND(I191&gt;=25,I191&lt;40),"Between 25 - 40 Lacs",IF(AND(I191&gt;=15,I191&lt;25),"Between 15 - 25 Lacs","Less than 15 Lacs")))</f>
        <v>Less than 15 Lacs</v>
      </c>
    </row>
    <row r="192" spans="1:10" x14ac:dyDescent="0.3">
      <c r="A192" s="6" t="s">
        <v>686</v>
      </c>
      <c r="B192" s="5" t="s">
        <v>5</v>
      </c>
      <c r="C192" s="7">
        <v>488</v>
      </c>
      <c r="D192" s="5" t="s">
        <v>352</v>
      </c>
      <c r="E192" s="5">
        <v>1390</v>
      </c>
      <c r="F192" s="5" t="s">
        <v>6</v>
      </c>
      <c r="G192" s="5">
        <v>37214</v>
      </c>
      <c r="H192" s="5" t="s">
        <v>602</v>
      </c>
      <c r="I192" s="23">
        <v>1.6534117116874998</v>
      </c>
      <c r="J192" s="6" t="str">
        <f>IF(I192&gt;=40,"Above 40 Lacs",IF(AND(I192&gt;=25,I192&lt;40),"Between 25 - 40 Lacs",IF(AND(I192&gt;=15,I192&lt;25),"Between 15 - 25 Lacs","Less than 15 Lacs")))</f>
        <v>Less than 15 Lacs</v>
      </c>
    </row>
    <row r="193" spans="1:10" x14ac:dyDescent="0.3">
      <c r="A193" s="6" t="s">
        <v>689</v>
      </c>
      <c r="B193" s="5" t="s">
        <v>20</v>
      </c>
      <c r="C193" s="7">
        <v>1233</v>
      </c>
      <c r="D193" s="5" t="s">
        <v>259</v>
      </c>
      <c r="E193" s="5">
        <v>7900</v>
      </c>
      <c r="F193" s="5" t="s">
        <v>55</v>
      </c>
      <c r="G193" s="5">
        <v>36565</v>
      </c>
      <c r="H193" s="5" t="s">
        <v>555</v>
      </c>
      <c r="I193" s="23">
        <v>1.6528117256250003</v>
      </c>
      <c r="J193" s="6" t="str">
        <f>IF(I193&gt;=40,"Above 40 Lacs",IF(AND(I193&gt;=25,I193&lt;40),"Between 25 - 40 Lacs",IF(AND(I193&gt;=15,I193&lt;25),"Between 15 - 25 Lacs","Less than 15 Lacs")))</f>
        <v>Less than 15 Lacs</v>
      </c>
    </row>
    <row r="194" spans="1:10" x14ac:dyDescent="0.3">
      <c r="A194" s="6" t="s">
        <v>686</v>
      </c>
      <c r="B194" s="5" t="s">
        <v>5</v>
      </c>
      <c r="C194" s="7">
        <v>688</v>
      </c>
      <c r="D194" s="5" t="s">
        <v>188</v>
      </c>
      <c r="E194" s="5">
        <v>995</v>
      </c>
      <c r="F194" s="5" t="s">
        <v>97</v>
      </c>
      <c r="G194" s="5">
        <v>16749</v>
      </c>
      <c r="H194" s="5" t="s">
        <v>187</v>
      </c>
      <c r="I194" s="23">
        <v>1.6496585125937506</v>
      </c>
      <c r="J194" s="6" t="str">
        <f>IF(I194&gt;=40,"Above 40 Lacs",IF(AND(I194&gt;=25,I194&lt;40),"Between 25 - 40 Lacs",IF(AND(I194&gt;=15,I194&lt;25),"Between 15 - 25 Lacs","Less than 15 Lacs")))</f>
        <v>Less than 15 Lacs</v>
      </c>
    </row>
    <row r="195" spans="1:10" x14ac:dyDescent="0.3">
      <c r="A195" s="6" t="s">
        <v>686</v>
      </c>
      <c r="B195" s="5" t="s">
        <v>5</v>
      </c>
      <c r="C195" s="7">
        <v>3</v>
      </c>
      <c r="D195" s="5" t="s">
        <v>4</v>
      </c>
      <c r="E195" s="5">
        <v>1390</v>
      </c>
      <c r="F195" s="5" t="s">
        <v>6</v>
      </c>
      <c r="G195" s="5">
        <v>10054</v>
      </c>
      <c r="H195" s="5" t="s">
        <v>117</v>
      </c>
      <c r="I195" s="23">
        <v>1.6404210577187504</v>
      </c>
      <c r="J195" s="6" t="str">
        <f>IF(I195&gt;=40,"Above 40 Lacs",IF(AND(I195&gt;=25,I195&lt;40),"Between 25 - 40 Lacs",IF(AND(I195&gt;=15,I195&lt;25),"Between 15 - 25 Lacs","Less than 15 Lacs")))</f>
        <v>Less than 15 Lacs</v>
      </c>
    </row>
    <row r="196" spans="1:10" x14ac:dyDescent="0.3">
      <c r="A196" s="6" t="s">
        <v>686</v>
      </c>
      <c r="B196" s="5" t="s">
        <v>5</v>
      </c>
      <c r="C196" s="7">
        <v>669</v>
      </c>
      <c r="D196" s="5" t="s">
        <v>224</v>
      </c>
      <c r="E196" s="5">
        <v>1390</v>
      </c>
      <c r="F196" s="5" t="s">
        <v>6</v>
      </c>
      <c r="G196" s="5">
        <v>23246</v>
      </c>
      <c r="H196" s="5" t="s">
        <v>315</v>
      </c>
      <c r="I196" s="23">
        <v>1.6361005454062498</v>
      </c>
      <c r="J196" s="6" t="str">
        <f>IF(I196&gt;=40,"Above 40 Lacs",IF(AND(I196&gt;=25,I196&lt;40),"Between 25 - 40 Lacs",IF(AND(I196&gt;=15,I196&lt;25),"Between 15 - 25 Lacs","Less than 15 Lacs")))</f>
        <v>Less than 15 Lacs</v>
      </c>
    </row>
    <row r="197" spans="1:10" x14ac:dyDescent="0.3">
      <c r="A197" s="6" t="s">
        <v>688</v>
      </c>
      <c r="B197" s="5" t="s">
        <v>15</v>
      </c>
      <c r="C197" s="7">
        <v>9522</v>
      </c>
      <c r="D197" s="5" t="s">
        <v>422</v>
      </c>
      <c r="E197" s="5">
        <v>7053</v>
      </c>
      <c r="F197" s="5" t="s">
        <v>128</v>
      </c>
      <c r="G197" s="5">
        <v>29980</v>
      </c>
      <c r="H197" s="5" t="s">
        <v>421</v>
      </c>
      <c r="I197" s="23">
        <v>1.6261229036562501</v>
      </c>
      <c r="J197" s="6" t="str">
        <f>IF(I197&gt;=40,"Above 40 Lacs",IF(AND(I197&gt;=25,I197&lt;40),"Between 25 - 40 Lacs",IF(AND(I197&gt;=15,I197&lt;25),"Between 15 - 25 Lacs","Less than 15 Lacs")))</f>
        <v>Less than 15 Lacs</v>
      </c>
    </row>
    <row r="198" spans="1:10" x14ac:dyDescent="0.3">
      <c r="A198" s="6" t="s">
        <v>689</v>
      </c>
      <c r="B198" s="5" t="s">
        <v>20</v>
      </c>
      <c r="C198" s="7">
        <v>4727</v>
      </c>
      <c r="D198" s="5" t="s">
        <v>406</v>
      </c>
      <c r="E198" s="5">
        <v>7900</v>
      </c>
      <c r="F198" s="5" t="s">
        <v>55</v>
      </c>
      <c r="G198" s="5">
        <v>33671</v>
      </c>
      <c r="H198" s="5" t="s">
        <v>490</v>
      </c>
      <c r="I198" s="23">
        <v>1.6257243406249999</v>
      </c>
      <c r="J198" s="6" t="str">
        <f>IF(I198&gt;=40,"Above 40 Lacs",IF(AND(I198&gt;=25,I198&lt;40),"Between 25 - 40 Lacs",IF(AND(I198&gt;=15,I198&lt;25),"Between 15 - 25 Lacs","Less than 15 Lacs")))</f>
        <v>Less than 15 Lacs</v>
      </c>
    </row>
    <row r="199" spans="1:10" x14ac:dyDescent="0.3">
      <c r="A199" s="6" t="s">
        <v>686</v>
      </c>
      <c r="B199" s="5" t="s">
        <v>5</v>
      </c>
      <c r="C199" s="7">
        <v>507</v>
      </c>
      <c r="D199" s="5" t="s">
        <v>266</v>
      </c>
      <c r="E199" s="5">
        <v>1390</v>
      </c>
      <c r="F199" s="5" t="s">
        <v>6</v>
      </c>
      <c r="G199" s="5">
        <v>37576</v>
      </c>
      <c r="H199" s="5" t="s">
        <v>639</v>
      </c>
      <c r="I199" s="23">
        <v>1.6039358268750001</v>
      </c>
      <c r="J199" s="6" t="str">
        <f>IF(I199&gt;=40,"Above 40 Lacs",IF(AND(I199&gt;=25,I199&lt;40),"Between 25 - 40 Lacs",IF(AND(I199&gt;=15,I199&lt;25),"Between 15 - 25 Lacs","Less than 15 Lacs")))</f>
        <v>Less than 15 Lacs</v>
      </c>
    </row>
    <row r="200" spans="1:10" x14ac:dyDescent="0.3">
      <c r="A200" s="6" t="s">
        <v>688</v>
      </c>
      <c r="B200" s="5" t="s">
        <v>15</v>
      </c>
      <c r="C200" s="7">
        <v>761</v>
      </c>
      <c r="D200" s="5" t="s">
        <v>160</v>
      </c>
      <c r="E200" s="5">
        <v>1891</v>
      </c>
      <c r="F200" s="5" t="s">
        <v>49</v>
      </c>
      <c r="G200" s="5">
        <v>37726</v>
      </c>
      <c r="H200" s="5" t="s">
        <v>662</v>
      </c>
      <c r="I200" s="23">
        <v>1.6005712794062514</v>
      </c>
      <c r="J200" s="6" t="str">
        <f>IF(I200&gt;=40,"Above 40 Lacs",IF(AND(I200&gt;=25,I200&lt;40),"Between 25 - 40 Lacs",IF(AND(I200&gt;=15,I200&lt;25),"Between 15 - 25 Lacs","Less than 15 Lacs")))</f>
        <v>Less than 15 Lacs</v>
      </c>
    </row>
    <row r="201" spans="1:10" x14ac:dyDescent="0.3">
      <c r="A201" s="6" t="s">
        <v>686</v>
      </c>
      <c r="B201" s="5" t="s">
        <v>5</v>
      </c>
      <c r="C201" s="7">
        <v>685</v>
      </c>
      <c r="D201" s="5" t="s">
        <v>182</v>
      </c>
      <c r="E201" s="5">
        <v>995</v>
      </c>
      <c r="F201" s="5" t="s">
        <v>97</v>
      </c>
      <c r="G201" s="5">
        <v>31828</v>
      </c>
      <c r="H201" s="5" t="s">
        <v>447</v>
      </c>
      <c r="I201" s="23">
        <v>1.5999049694374998</v>
      </c>
      <c r="J201" s="6" t="str">
        <f>IF(I201&gt;=40,"Above 40 Lacs",IF(AND(I201&gt;=25,I201&lt;40),"Between 25 - 40 Lacs",IF(AND(I201&gt;=15,I201&lt;25),"Between 15 - 25 Lacs","Less than 15 Lacs")))</f>
        <v>Less than 15 Lacs</v>
      </c>
    </row>
    <row r="202" spans="1:10" x14ac:dyDescent="0.3">
      <c r="A202" s="6" t="s">
        <v>688</v>
      </c>
      <c r="B202" s="5" t="s">
        <v>15</v>
      </c>
      <c r="C202" s="7">
        <v>664</v>
      </c>
      <c r="D202" s="5" t="s">
        <v>48</v>
      </c>
      <c r="E202" s="5">
        <v>1891</v>
      </c>
      <c r="F202" s="5" t="s">
        <v>49</v>
      </c>
      <c r="G202" s="5">
        <v>36983</v>
      </c>
      <c r="H202" s="5" t="s">
        <v>582</v>
      </c>
      <c r="I202" s="23">
        <v>1.5966263123437499</v>
      </c>
      <c r="J202" s="6" t="str">
        <f>IF(I202&gt;=40,"Above 40 Lacs",IF(AND(I202&gt;=25,I202&lt;40),"Between 25 - 40 Lacs",IF(AND(I202&gt;=15,I202&lt;25),"Between 15 - 25 Lacs","Less than 15 Lacs")))</f>
        <v>Less than 15 Lacs</v>
      </c>
    </row>
    <row r="203" spans="1:10" x14ac:dyDescent="0.3">
      <c r="A203" s="6" t="s">
        <v>688</v>
      </c>
      <c r="B203" s="5" t="s">
        <v>15</v>
      </c>
      <c r="C203" s="7">
        <v>134</v>
      </c>
      <c r="D203" s="5" t="s">
        <v>14</v>
      </c>
      <c r="E203" s="5">
        <v>942</v>
      </c>
      <c r="F203" s="5" t="s">
        <v>16</v>
      </c>
      <c r="G203" s="5">
        <v>26278</v>
      </c>
      <c r="H203" s="5" t="s">
        <v>377</v>
      </c>
      <c r="I203" s="23">
        <v>1.59292650021875</v>
      </c>
      <c r="J203" s="6" t="str">
        <f>IF(I203&gt;=40,"Above 40 Lacs",IF(AND(I203&gt;=25,I203&lt;40),"Between 25 - 40 Lacs",IF(AND(I203&gt;=15,I203&lt;25),"Between 15 - 25 Lacs","Less than 15 Lacs")))</f>
        <v>Less than 15 Lacs</v>
      </c>
    </row>
    <row r="204" spans="1:10" x14ac:dyDescent="0.3">
      <c r="A204" s="6" t="s">
        <v>687</v>
      </c>
      <c r="B204" s="5" t="s">
        <v>11</v>
      </c>
      <c r="C204" s="7">
        <v>771</v>
      </c>
      <c r="D204" s="5" t="s">
        <v>370</v>
      </c>
      <c r="E204" s="5">
        <v>766</v>
      </c>
      <c r="F204" s="5" t="s">
        <v>24</v>
      </c>
      <c r="G204" s="5">
        <v>25975</v>
      </c>
      <c r="H204" s="5" t="s">
        <v>369</v>
      </c>
      <c r="I204" s="23">
        <v>1.5897652261562505</v>
      </c>
      <c r="J204" s="6" t="str">
        <f>IF(I204&gt;=40,"Above 40 Lacs",IF(AND(I204&gt;=25,I204&lt;40),"Between 25 - 40 Lacs",IF(AND(I204&gt;=15,I204&lt;25),"Between 15 - 25 Lacs","Less than 15 Lacs")))</f>
        <v>Less than 15 Lacs</v>
      </c>
    </row>
    <row r="205" spans="1:10" x14ac:dyDescent="0.3">
      <c r="A205" s="6" t="s">
        <v>687</v>
      </c>
      <c r="B205" s="5" t="s">
        <v>11</v>
      </c>
      <c r="C205" s="7">
        <v>153</v>
      </c>
      <c r="D205" s="5" t="s">
        <v>372</v>
      </c>
      <c r="E205" s="5">
        <v>36931</v>
      </c>
      <c r="F205" s="5" t="s">
        <v>12</v>
      </c>
      <c r="G205" s="5">
        <v>36360</v>
      </c>
      <c r="H205" s="5" t="s">
        <v>551</v>
      </c>
      <c r="I205" s="23">
        <v>1.5886424379687498</v>
      </c>
      <c r="J205" s="6" t="str">
        <f>IF(I205&gt;=40,"Above 40 Lacs",IF(AND(I205&gt;=25,I205&lt;40),"Between 25 - 40 Lacs",IF(AND(I205&gt;=15,I205&lt;25),"Between 15 - 25 Lacs","Less than 15 Lacs")))</f>
        <v>Less than 15 Lacs</v>
      </c>
    </row>
    <row r="206" spans="1:10" x14ac:dyDescent="0.3">
      <c r="A206" s="6" t="s">
        <v>688</v>
      </c>
      <c r="B206" s="5" t="s">
        <v>15</v>
      </c>
      <c r="C206" s="7">
        <v>134</v>
      </c>
      <c r="D206" s="5" t="s">
        <v>14</v>
      </c>
      <c r="E206" s="5">
        <v>942</v>
      </c>
      <c r="F206" s="5" t="s">
        <v>16</v>
      </c>
      <c r="G206" s="5">
        <v>32187</v>
      </c>
      <c r="H206" s="5" t="s">
        <v>455</v>
      </c>
      <c r="I206" s="23">
        <v>1.5755626708124997</v>
      </c>
      <c r="J206" s="6" t="str">
        <f>IF(I206&gt;=40,"Above 40 Lacs",IF(AND(I206&gt;=25,I206&lt;40),"Between 25 - 40 Lacs",IF(AND(I206&gt;=15,I206&lt;25),"Between 15 - 25 Lacs","Less than 15 Lacs")))</f>
        <v>Less than 15 Lacs</v>
      </c>
    </row>
    <row r="207" spans="1:10" x14ac:dyDescent="0.3">
      <c r="A207" s="6" t="s">
        <v>686</v>
      </c>
      <c r="B207" s="5" t="s">
        <v>5</v>
      </c>
      <c r="C207" s="7">
        <v>44</v>
      </c>
      <c r="D207" s="5" t="s">
        <v>152</v>
      </c>
      <c r="E207" s="5">
        <v>7642</v>
      </c>
      <c r="F207" s="5" t="s">
        <v>42</v>
      </c>
      <c r="G207" s="5">
        <v>17830</v>
      </c>
      <c r="H207" s="5" t="s">
        <v>202</v>
      </c>
      <c r="I207" s="23">
        <v>1.5694253750624996</v>
      </c>
      <c r="J207" s="6" t="str">
        <f>IF(I207&gt;=40,"Above 40 Lacs",IF(AND(I207&gt;=25,I207&lt;40),"Between 25 - 40 Lacs",IF(AND(I207&gt;=15,I207&lt;25),"Between 15 - 25 Lacs","Less than 15 Lacs")))</f>
        <v>Less than 15 Lacs</v>
      </c>
    </row>
    <row r="208" spans="1:10" x14ac:dyDescent="0.3">
      <c r="A208" s="6" t="s">
        <v>688</v>
      </c>
      <c r="B208" s="5" t="s">
        <v>15</v>
      </c>
      <c r="C208" s="7">
        <v>308</v>
      </c>
      <c r="D208" s="5" t="s">
        <v>217</v>
      </c>
      <c r="E208" s="5">
        <v>8987</v>
      </c>
      <c r="F208" s="5" t="s">
        <v>163</v>
      </c>
      <c r="G208" s="5">
        <v>32563</v>
      </c>
      <c r="H208" s="5" t="s">
        <v>460</v>
      </c>
      <c r="I208" s="23">
        <v>1.5643536825000006</v>
      </c>
      <c r="J208" s="6" t="str">
        <f>IF(I208&gt;=40,"Above 40 Lacs",IF(AND(I208&gt;=25,I208&lt;40),"Between 25 - 40 Lacs",IF(AND(I208&gt;=15,I208&lt;25),"Between 15 - 25 Lacs","Less than 15 Lacs")))</f>
        <v>Less than 15 Lacs</v>
      </c>
    </row>
    <row r="209" spans="1:10" x14ac:dyDescent="0.3">
      <c r="A209" s="6" t="s">
        <v>686</v>
      </c>
      <c r="B209" s="5" t="s">
        <v>5</v>
      </c>
      <c r="C209" s="7">
        <v>989</v>
      </c>
      <c r="D209" s="5" t="s">
        <v>279</v>
      </c>
      <c r="E209" s="5">
        <v>7642</v>
      </c>
      <c r="F209" s="5" t="s">
        <v>42</v>
      </c>
      <c r="G209" s="5">
        <v>37588</v>
      </c>
      <c r="H209" s="5" t="s">
        <v>643</v>
      </c>
      <c r="I209" s="23">
        <v>1.5459522390937495</v>
      </c>
      <c r="J209" s="6" t="str">
        <f>IF(I209&gt;=40,"Above 40 Lacs",IF(AND(I209&gt;=25,I209&lt;40),"Between 25 - 40 Lacs",IF(AND(I209&gt;=15,I209&lt;25),"Between 15 - 25 Lacs","Less than 15 Lacs")))</f>
        <v>Less than 15 Lacs</v>
      </c>
    </row>
    <row r="210" spans="1:10" x14ac:dyDescent="0.3">
      <c r="A210" s="6" t="s">
        <v>686</v>
      </c>
      <c r="B210" s="5" t="s">
        <v>5</v>
      </c>
      <c r="C210" s="7">
        <v>685</v>
      </c>
      <c r="D210" s="5" t="s">
        <v>182</v>
      </c>
      <c r="E210" s="5">
        <v>995</v>
      </c>
      <c r="F210" s="5" t="s">
        <v>97</v>
      </c>
      <c r="G210" s="5">
        <v>26420</v>
      </c>
      <c r="H210" s="5" t="s">
        <v>384</v>
      </c>
      <c r="I210" s="23">
        <v>1.54182451046875</v>
      </c>
      <c r="J210" s="6" t="str">
        <f>IF(I210&gt;=40,"Above 40 Lacs",IF(AND(I210&gt;=25,I210&lt;40),"Between 25 - 40 Lacs",IF(AND(I210&gt;=15,I210&lt;25),"Between 15 - 25 Lacs","Less than 15 Lacs")))</f>
        <v>Less than 15 Lacs</v>
      </c>
    </row>
    <row r="211" spans="1:10" x14ac:dyDescent="0.3">
      <c r="A211" s="6" t="s">
        <v>686</v>
      </c>
      <c r="B211" s="5" t="s">
        <v>5</v>
      </c>
      <c r="C211" s="7">
        <v>3</v>
      </c>
      <c r="D211" s="5" t="s">
        <v>4</v>
      </c>
      <c r="E211" s="5">
        <v>1390</v>
      </c>
      <c r="F211" s="5" t="s">
        <v>6</v>
      </c>
      <c r="G211" s="5">
        <v>9190</v>
      </c>
      <c r="H211" s="5" t="s">
        <v>108</v>
      </c>
      <c r="I211" s="23">
        <v>1.5364888262500003</v>
      </c>
      <c r="J211" s="6" t="str">
        <f>IF(I211&gt;=40,"Above 40 Lacs",IF(AND(I211&gt;=25,I211&lt;40),"Between 25 - 40 Lacs",IF(AND(I211&gt;=15,I211&lt;25),"Between 15 - 25 Lacs","Less than 15 Lacs")))</f>
        <v>Less than 15 Lacs</v>
      </c>
    </row>
    <row r="212" spans="1:10" x14ac:dyDescent="0.3">
      <c r="A212" s="6" t="s">
        <v>686</v>
      </c>
      <c r="B212" s="5" t="s">
        <v>5</v>
      </c>
      <c r="C212" s="7">
        <v>498</v>
      </c>
      <c r="D212" s="5" t="s">
        <v>69</v>
      </c>
      <c r="E212" s="5">
        <v>7642</v>
      </c>
      <c r="F212" s="5" t="s">
        <v>42</v>
      </c>
      <c r="G212" s="5">
        <v>10081</v>
      </c>
      <c r="H212" s="5" t="s">
        <v>118</v>
      </c>
      <c r="I212" s="23">
        <v>1.5325283855000005</v>
      </c>
      <c r="J212" s="6" t="str">
        <f>IF(I212&gt;=40,"Above 40 Lacs",IF(AND(I212&gt;=25,I212&lt;40),"Between 25 - 40 Lacs",IF(AND(I212&gt;=15,I212&lt;25),"Between 15 - 25 Lacs","Less than 15 Lacs")))</f>
        <v>Less than 15 Lacs</v>
      </c>
    </row>
    <row r="213" spans="1:10" x14ac:dyDescent="0.3">
      <c r="A213" s="6" t="s">
        <v>689</v>
      </c>
      <c r="B213" s="5" t="s">
        <v>20</v>
      </c>
      <c r="C213" s="7">
        <v>1100</v>
      </c>
      <c r="D213" s="5" t="s">
        <v>170</v>
      </c>
      <c r="E213" s="5">
        <v>1192</v>
      </c>
      <c r="F213" s="5" t="s">
        <v>21</v>
      </c>
      <c r="G213" s="5">
        <v>31771</v>
      </c>
      <c r="H213" s="5" t="s">
        <v>446</v>
      </c>
      <c r="I213" s="23">
        <v>1.5242648122812494</v>
      </c>
      <c r="J213" s="6" t="str">
        <f>IF(I213&gt;=40,"Above 40 Lacs",IF(AND(I213&gt;=25,I213&lt;40),"Between 25 - 40 Lacs",IF(AND(I213&gt;=15,I213&lt;25),"Between 15 - 25 Lacs","Less than 15 Lacs")))</f>
        <v>Less than 15 Lacs</v>
      </c>
    </row>
    <row r="214" spans="1:10" x14ac:dyDescent="0.3">
      <c r="A214" s="6" t="s">
        <v>686</v>
      </c>
      <c r="B214" s="5" t="s">
        <v>5</v>
      </c>
      <c r="C214" s="7">
        <v>6354</v>
      </c>
      <c r="D214" s="5" t="s">
        <v>336</v>
      </c>
      <c r="E214" s="5">
        <v>16123</v>
      </c>
      <c r="F214" s="5" t="s">
        <v>92</v>
      </c>
      <c r="G214" s="5">
        <v>24018</v>
      </c>
      <c r="H214" s="5" t="s">
        <v>335</v>
      </c>
      <c r="I214" s="23">
        <v>1.51893273503125</v>
      </c>
      <c r="J214" s="6" t="str">
        <f>IF(I214&gt;=40,"Above 40 Lacs",IF(AND(I214&gt;=25,I214&lt;40),"Between 25 - 40 Lacs",IF(AND(I214&gt;=15,I214&lt;25),"Between 15 - 25 Lacs","Less than 15 Lacs")))</f>
        <v>Less than 15 Lacs</v>
      </c>
    </row>
    <row r="215" spans="1:10" x14ac:dyDescent="0.3">
      <c r="A215" s="6" t="s">
        <v>687</v>
      </c>
      <c r="B215" s="5" t="s">
        <v>11</v>
      </c>
      <c r="C215" s="7">
        <v>848</v>
      </c>
      <c r="D215" s="5" t="s">
        <v>167</v>
      </c>
      <c r="E215" s="5">
        <v>36931</v>
      </c>
      <c r="F215" s="5" t="s">
        <v>12</v>
      </c>
      <c r="G215" s="5">
        <v>14593</v>
      </c>
      <c r="H215" s="5" t="s">
        <v>166</v>
      </c>
      <c r="I215" s="23">
        <v>1.5069500072187496</v>
      </c>
      <c r="J215" s="6" t="str">
        <f>IF(I215&gt;=40,"Above 40 Lacs",IF(AND(I215&gt;=25,I215&lt;40),"Between 25 - 40 Lacs",IF(AND(I215&gt;=15,I215&lt;25),"Between 15 - 25 Lacs","Less than 15 Lacs")))</f>
        <v>Less than 15 Lacs</v>
      </c>
    </row>
    <row r="216" spans="1:10" x14ac:dyDescent="0.3">
      <c r="A216" s="6" t="s">
        <v>686</v>
      </c>
      <c r="B216" s="5" t="s">
        <v>5</v>
      </c>
      <c r="C216" s="7">
        <v>1009</v>
      </c>
      <c r="D216" s="5" t="s">
        <v>614</v>
      </c>
      <c r="E216" s="5">
        <v>16123</v>
      </c>
      <c r="F216" s="5" t="s">
        <v>92</v>
      </c>
      <c r="G216" s="5">
        <v>37266</v>
      </c>
      <c r="H216" s="5" t="s">
        <v>613</v>
      </c>
      <c r="I216" s="23">
        <v>1.5033679512499998</v>
      </c>
      <c r="J216" s="6" t="str">
        <f>IF(I216&gt;=40,"Above 40 Lacs",IF(AND(I216&gt;=25,I216&lt;40),"Between 25 - 40 Lacs",IF(AND(I216&gt;=15,I216&lt;25),"Between 15 - 25 Lacs","Less than 15 Lacs")))</f>
        <v>Less than 15 Lacs</v>
      </c>
    </row>
    <row r="217" spans="1:10" x14ac:dyDescent="0.3">
      <c r="A217" s="6" t="s">
        <v>687</v>
      </c>
      <c r="B217" s="5" t="s">
        <v>11</v>
      </c>
      <c r="C217" s="7">
        <v>2048</v>
      </c>
      <c r="D217" s="5" t="s">
        <v>46</v>
      </c>
      <c r="E217" s="5">
        <v>36931</v>
      </c>
      <c r="F217" s="5" t="s">
        <v>12</v>
      </c>
      <c r="G217" s="5">
        <v>8273</v>
      </c>
      <c r="H217" s="5" t="s">
        <v>101</v>
      </c>
      <c r="I217" s="23">
        <v>1.49041697609375</v>
      </c>
      <c r="J217" s="6" t="str">
        <f>IF(I217&gt;=40,"Above 40 Lacs",IF(AND(I217&gt;=25,I217&lt;40),"Between 25 - 40 Lacs",IF(AND(I217&gt;=15,I217&lt;25),"Between 15 - 25 Lacs","Less than 15 Lacs")))</f>
        <v>Less than 15 Lacs</v>
      </c>
    </row>
    <row r="218" spans="1:10" x14ac:dyDescent="0.3">
      <c r="A218" s="6" t="s">
        <v>688</v>
      </c>
      <c r="B218" s="5" t="s">
        <v>15</v>
      </c>
      <c r="C218" s="7">
        <v>9522</v>
      </c>
      <c r="D218" s="5" t="s">
        <v>422</v>
      </c>
      <c r="E218" s="5">
        <v>7053</v>
      </c>
      <c r="F218" s="5" t="s">
        <v>128</v>
      </c>
      <c r="G218" s="5">
        <v>37321</v>
      </c>
      <c r="H218" s="5" t="s">
        <v>619</v>
      </c>
      <c r="I218" s="23">
        <v>1.4896255010625004</v>
      </c>
      <c r="J218" s="6" t="str">
        <f>IF(I218&gt;=40,"Above 40 Lacs",IF(AND(I218&gt;=25,I218&lt;40),"Between 25 - 40 Lacs",IF(AND(I218&gt;=15,I218&lt;25),"Between 15 - 25 Lacs","Less than 15 Lacs")))</f>
        <v>Less than 15 Lacs</v>
      </c>
    </row>
    <row r="219" spans="1:10" x14ac:dyDescent="0.3">
      <c r="A219" s="6" t="s">
        <v>688</v>
      </c>
      <c r="B219" s="5" t="s">
        <v>15</v>
      </c>
      <c r="C219" s="7">
        <v>1006</v>
      </c>
      <c r="D219" s="5" t="s">
        <v>235</v>
      </c>
      <c r="E219" s="5">
        <v>942</v>
      </c>
      <c r="F219" s="5" t="s">
        <v>16</v>
      </c>
      <c r="G219" s="5">
        <v>19653</v>
      </c>
      <c r="H219" s="5" t="s">
        <v>236</v>
      </c>
      <c r="I219" s="23">
        <v>1.4885374377187506</v>
      </c>
      <c r="J219" s="6" t="str">
        <f>IF(I219&gt;=40,"Above 40 Lacs",IF(AND(I219&gt;=25,I219&lt;40),"Between 25 - 40 Lacs",IF(AND(I219&gt;=15,I219&lt;25),"Between 15 - 25 Lacs","Less than 15 Lacs")))</f>
        <v>Less than 15 Lacs</v>
      </c>
    </row>
    <row r="220" spans="1:10" x14ac:dyDescent="0.3">
      <c r="A220" s="6" t="s">
        <v>688</v>
      </c>
      <c r="B220" s="5" t="s">
        <v>15</v>
      </c>
      <c r="C220" s="7">
        <v>134</v>
      </c>
      <c r="D220" s="5" t="s">
        <v>14</v>
      </c>
      <c r="E220" s="5">
        <v>942</v>
      </c>
      <c r="F220" s="5" t="s">
        <v>16</v>
      </c>
      <c r="G220" s="5">
        <v>9622</v>
      </c>
      <c r="H220" s="5" t="s">
        <v>111</v>
      </c>
      <c r="I220" s="23">
        <v>1.4875085925624996</v>
      </c>
      <c r="J220" s="6" t="str">
        <f>IF(I220&gt;=40,"Above 40 Lacs",IF(AND(I220&gt;=25,I220&lt;40),"Between 25 - 40 Lacs",IF(AND(I220&gt;=15,I220&lt;25),"Between 15 - 25 Lacs","Less than 15 Lacs")))</f>
        <v>Less than 15 Lacs</v>
      </c>
    </row>
    <row r="221" spans="1:10" x14ac:dyDescent="0.3">
      <c r="A221" s="6" t="s">
        <v>686</v>
      </c>
      <c r="B221" s="5" t="s">
        <v>5</v>
      </c>
      <c r="C221" s="7">
        <v>1234</v>
      </c>
      <c r="D221" s="5" t="s">
        <v>138</v>
      </c>
      <c r="E221" s="5">
        <v>995</v>
      </c>
      <c r="F221" s="5" t="s">
        <v>97</v>
      </c>
      <c r="G221" s="5">
        <v>18060</v>
      </c>
      <c r="H221" s="5" t="s">
        <v>204</v>
      </c>
      <c r="I221" s="23">
        <v>1.4830789859375004</v>
      </c>
      <c r="J221" s="6" t="str">
        <f>IF(I221&gt;=40,"Above 40 Lacs",IF(AND(I221&gt;=25,I221&lt;40),"Between 25 - 40 Lacs",IF(AND(I221&gt;=15,I221&lt;25),"Between 15 - 25 Lacs","Less than 15 Lacs")))</f>
        <v>Less than 15 Lacs</v>
      </c>
    </row>
    <row r="222" spans="1:10" x14ac:dyDescent="0.3">
      <c r="A222" s="6" t="s">
        <v>687</v>
      </c>
      <c r="B222" s="5" t="s">
        <v>11</v>
      </c>
      <c r="C222" s="7">
        <v>990</v>
      </c>
      <c r="D222" s="5" t="s">
        <v>254</v>
      </c>
      <c r="E222" s="5">
        <v>766</v>
      </c>
      <c r="F222" s="5" t="s">
        <v>24</v>
      </c>
      <c r="G222" s="5">
        <v>36118</v>
      </c>
      <c r="H222" s="5" t="s">
        <v>535</v>
      </c>
      <c r="I222" s="23">
        <v>1.4806241718749995</v>
      </c>
      <c r="J222" s="6" t="str">
        <f>IF(I222&gt;=40,"Above 40 Lacs",IF(AND(I222&gt;=25,I222&lt;40),"Between 25 - 40 Lacs",IF(AND(I222&gt;=15,I222&lt;25),"Between 15 - 25 Lacs","Less than 15 Lacs")))</f>
        <v>Less than 15 Lacs</v>
      </c>
    </row>
    <row r="223" spans="1:10" x14ac:dyDescent="0.3">
      <c r="A223" s="6" t="s">
        <v>689</v>
      </c>
      <c r="B223" s="5" t="s">
        <v>20</v>
      </c>
      <c r="C223" s="7">
        <v>648</v>
      </c>
      <c r="D223" s="5" t="s">
        <v>186</v>
      </c>
      <c r="E223" s="5">
        <v>7258</v>
      </c>
      <c r="F223" s="5" t="s">
        <v>67</v>
      </c>
      <c r="G223" s="5">
        <v>35655</v>
      </c>
      <c r="H223" s="5" t="s">
        <v>526</v>
      </c>
      <c r="I223" s="23">
        <v>1.4761581863125004</v>
      </c>
      <c r="J223" s="6" t="str">
        <f>IF(I223&gt;=40,"Above 40 Lacs",IF(AND(I223&gt;=25,I223&lt;40),"Between 25 - 40 Lacs",IF(AND(I223&gt;=15,I223&lt;25),"Between 15 - 25 Lacs","Less than 15 Lacs")))</f>
        <v>Less than 15 Lacs</v>
      </c>
    </row>
    <row r="224" spans="1:10" x14ac:dyDescent="0.3">
      <c r="A224" s="6" t="s">
        <v>687</v>
      </c>
      <c r="B224" s="5" t="s">
        <v>11</v>
      </c>
      <c r="C224" s="7">
        <v>1574</v>
      </c>
      <c r="D224" s="5" t="s">
        <v>142</v>
      </c>
      <c r="E224" s="5">
        <v>36931</v>
      </c>
      <c r="F224" s="5" t="s">
        <v>12</v>
      </c>
      <c r="G224" s="5">
        <v>20999</v>
      </c>
      <c r="H224" s="5" t="s">
        <v>269</v>
      </c>
      <c r="I224" s="23">
        <v>1.4656990843437494</v>
      </c>
      <c r="J224" s="6" t="str">
        <f>IF(I224&gt;=40,"Above 40 Lacs",IF(AND(I224&gt;=25,I224&lt;40),"Between 25 - 40 Lacs",IF(AND(I224&gt;=15,I224&lt;25),"Between 15 - 25 Lacs","Less than 15 Lacs")))</f>
        <v>Less than 15 Lacs</v>
      </c>
    </row>
    <row r="225" spans="1:10" x14ac:dyDescent="0.3">
      <c r="A225" s="6" t="s">
        <v>688</v>
      </c>
      <c r="B225" s="5" t="s">
        <v>15</v>
      </c>
      <c r="C225" s="7">
        <v>134</v>
      </c>
      <c r="D225" s="5" t="s">
        <v>14</v>
      </c>
      <c r="E225" s="5">
        <v>942</v>
      </c>
      <c r="F225" s="5" t="s">
        <v>16</v>
      </c>
      <c r="G225" s="5">
        <v>19525</v>
      </c>
      <c r="H225" s="5" t="s">
        <v>232</v>
      </c>
      <c r="I225" s="23">
        <v>1.4633579120937497</v>
      </c>
      <c r="J225" s="6" t="str">
        <f>IF(I225&gt;=40,"Above 40 Lacs",IF(AND(I225&gt;=25,I225&lt;40),"Between 25 - 40 Lacs",IF(AND(I225&gt;=15,I225&lt;25),"Between 15 - 25 Lacs","Less than 15 Lacs")))</f>
        <v>Less than 15 Lacs</v>
      </c>
    </row>
    <row r="226" spans="1:10" x14ac:dyDescent="0.3">
      <c r="A226" s="6" t="s">
        <v>686</v>
      </c>
      <c r="B226" s="5" t="s">
        <v>5</v>
      </c>
      <c r="C226" s="7">
        <v>10537</v>
      </c>
      <c r="D226" s="5" t="s">
        <v>350</v>
      </c>
      <c r="E226" s="5">
        <v>1390</v>
      </c>
      <c r="F226" s="5" t="s">
        <v>6</v>
      </c>
      <c r="G226" s="5">
        <v>24785</v>
      </c>
      <c r="H226" s="5" t="s">
        <v>349</v>
      </c>
      <c r="I226" s="23">
        <v>1.4544853906250002</v>
      </c>
      <c r="J226" s="6" t="str">
        <f>IF(I226&gt;=40,"Above 40 Lacs",IF(AND(I226&gt;=25,I226&lt;40),"Between 25 - 40 Lacs",IF(AND(I226&gt;=15,I226&lt;25),"Between 15 - 25 Lacs","Less than 15 Lacs")))</f>
        <v>Less than 15 Lacs</v>
      </c>
    </row>
    <row r="227" spans="1:10" x14ac:dyDescent="0.3">
      <c r="A227" s="6" t="s">
        <v>687</v>
      </c>
      <c r="B227" s="5" t="s">
        <v>11</v>
      </c>
      <c r="C227" s="7">
        <v>140</v>
      </c>
      <c r="D227" s="5" t="s">
        <v>156</v>
      </c>
      <c r="E227" s="5">
        <v>766</v>
      </c>
      <c r="F227" s="5" t="s">
        <v>24</v>
      </c>
      <c r="G227" s="5">
        <v>13969</v>
      </c>
      <c r="H227" s="5" t="s">
        <v>155</v>
      </c>
      <c r="I227" s="23">
        <v>1.4374047870312503</v>
      </c>
      <c r="J227" s="6" t="str">
        <f>IF(I227&gt;=40,"Above 40 Lacs",IF(AND(I227&gt;=25,I227&lt;40),"Between 25 - 40 Lacs",IF(AND(I227&gt;=15,I227&lt;25),"Between 15 - 25 Lacs","Less than 15 Lacs")))</f>
        <v>Less than 15 Lacs</v>
      </c>
    </row>
    <row r="228" spans="1:10" x14ac:dyDescent="0.3">
      <c r="A228" s="6" t="s">
        <v>688</v>
      </c>
      <c r="B228" s="5" t="s">
        <v>15</v>
      </c>
      <c r="C228" s="7">
        <v>134</v>
      </c>
      <c r="D228" s="5" t="s">
        <v>14</v>
      </c>
      <c r="E228" s="5">
        <v>942</v>
      </c>
      <c r="F228" s="5" t="s">
        <v>16</v>
      </c>
      <c r="G228" s="5">
        <v>7852</v>
      </c>
      <c r="H228" s="5" t="s">
        <v>94</v>
      </c>
      <c r="I228" s="23">
        <v>1.4352023440624999</v>
      </c>
      <c r="J228" s="6" t="str">
        <f>IF(I228&gt;=40,"Above 40 Lacs",IF(AND(I228&gt;=25,I228&lt;40),"Between 25 - 40 Lacs",IF(AND(I228&gt;=15,I228&lt;25),"Between 15 - 25 Lacs","Less than 15 Lacs")))</f>
        <v>Less than 15 Lacs</v>
      </c>
    </row>
    <row r="229" spans="1:10" x14ac:dyDescent="0.3">
      <c r="A229" s="6" t="s">
        <v>686</v>
      </c>
      <c r="B229" s="5" t="s">
        <v>5</v>
      </c>
      <c r="C229" s="7">
        <v>10537</v>
      </c>
      <c r="D229" s="5" t="s">
        <v>350</v>
      </c>
      <c r="E229" s="5">
        <v>1390</v>
      </c>
      <c r="F229" s="5" t="s">
        <v>6</v>
      </c>
      <c r="G229" s="5">
        <v>37247</v>
      </c>
      <c r="H229" s="5" t="s">
        <v>609</v>
      </c>
      <c r="I229" s="23">
        <v>1.4306625604062508</v>
      </c>
      <c r="J229" s="6" t="str">
        <f>IF(I229&gt;=40,"Above 40 Lacs",IF(AND(I229&gt;=25,I229&lt;40),"Between 25 - 40 Lacs",IF(AND(I229&gt;=15,I229&lt;25),"Between 15 - 25 Lacs","Less than 15 Lacs")))</f>
        <v>Less than 15 Lacs</v>
      </c>
    </row>
    <row r="230" spans="1:10" x14ac:dyDescent="0.3">
      <c r="A230" s="6" t="s">
        <v>689</v>
      </c>
      <c r="B230" s="5" t="s">
        <v>20</v>
      </c>
      <c r="C230" s="7">
        <v>1100</v>
      </c>
      <c r="D230" s="5" t="s">
        <v>170</v>
      </c>
      <c r="E230" s="5">
        <v>1192</v>
      </c>
      <c r="F230" s="5" t="s">
        <v>21</v>
      </c>
      <c r="G230" s="5">
        <v>15219</v>
      </c>
      <c r="H230" s="5" t="s">
        <v>169</v>
      </c>
      <c r="I230" s="23">
        <v>1.4204798694687502</v>
      </c>
      <c r="J230" s="6" t="str">
        <f>IF(I230&gt;=40,"Above 40 Lacs",IF(AND(I230&gt;=25,I230&lt;40),"Between 25 - 40 Lacs",IF(AND(I230&gt;=15,I230&lt;25),"Between 15 - 25 Lacs","Less than 15 Lacs")))</f>
        <v>Less than 15 Lacs</v>
      </c>
    </row>
    <row r="231" spans="1:10" x14ac:dyDescent="0.3">
      <c r="A231" s="6" t="s">
        <v>687</v>
      </c>
      <c r="B231" s="5" t="s">
        <v>11</v>
      </c>
      <c r="C231" s="7">
        <v>179</v>
      </c>
      <c r="D231" s="5" t="s">
        <v>485</v>
      </c>
      <c r="E231" s="5">
        <v>766</v>
      </c>
      <c r="F231" s="5" t="s">
        <v>24</v>
      </c>
      <c r="G231" s="5">
        <v>33463</v>
      </c>
      <c r="H231" s="5" t="s">
        <v>484</v>
      </c>
      <c r="I231" s="23">
        <v>1.4044462025937501</v>
      </c>
      <c r="J231" s="6" t="str">
        <f>IF(I231&gt;=40,"Above 40 Lacs",IF(AND(I231&gt;=25,I231&lt;40),"Between 25 - 40 Lacs",IF(AND(I231&gt;=15,I231&lt;25),"Between 15 - 25 Lacs","Less than 15 Lacs")))</f>
        <v>Less than 15 Lacs</v>
      </c>
    </row>
    <row r="232" spans="1:10" x14ac:dyDescent="0.3">
      <c r="A232" s="6" t="s">
        <v>688</v>
      </c>
      <c r="B232" s="5" t="s">
        <v>15</v>
      </c>
      <c r="C232" s="7">
        <v>2730</v>
      </c>
      <c r="D232" s="5" t="s">
        <v>226</v>
      </c>
      <c r="E232" s="5">
        <v>7053</v>
      </c>
      <c r="F232" s="5" t="s">
        <v>128</v>
      </c>
      <c r="G232" s="5">
        <v>19288</v>
      </c>
      <c r="H232" s="5" t="s">
        <v>225</v>
      </c>
      <c r="I232" s="23">
        <v>1.3930079205000008</v>
      </c>
      <c r="J232" s="6" t="str">
        <f>IF(I232&gt;=40,"Above 40 Lacs",IF(AND(I232&gt;=25,I232&lt;40),"Between 25 - 40 Lacs",IF(AND(I232&gt;=15,I232&lt;25),"Between 15 - 25 Lacs","Less than 15 Lacs")))</f>
        <v>Less than 15 Lacs</v>
      </c>
    </row>
    <row r="233" spans="1:10" x14ac:dyDescent="0.3">
      <c r="A233" s="6" t="s">
        <v>686</v>
      </c>
      <c r="B233" s="5" t="s">
        <v>5</v>
      </c>
      <c r="C233" s="7">
        <v>686</v>
      </c>
      <c r="D233" s="5" t="s">
        <v>96</v>
      </c>
      <c r="E233" s="5">
        <v>995</v>
      </c>
      <c r="F233" s="5" t="s">
        <v>97</v>
      </c>
      <c r="G233" s="5">
        <v>7870</v>
      </c>
      <c r="H233" s="5" t="s">
        <v>95</v>
      </c>
      <c r="I233" s="23">
        <v>1.3756534925000004</v>
      </c>
      <c r="J233" s="6" t="str">
        <f>IF(I233&gt;=40,"Above 40 Lacs",IF(AND(I233&gt;=25,I233&lt;40),"Between 25 - 40 Lacs",IF(AND(I233&gt;=15,I233&lt;25),"Between 15 - 25 Lacs","Less than 15 Lacs")))</f>
        <v>Less than 15 Lacs</v>
      </c>
    </row>
    <row r="234" spans="1:10" x14ac:dyDescent="0.3">
      <c r="A234" s="6" t="s">
        <v>688</v>
      </c>
      <c r="B234" s="5" t="s">
        <v>15</v>
      </c>
      <c r="C234" s="7">
        <v>1074</v>
      </c>
      <c r="D234" s="5" t="s">
        <v>454</v>
      </c>
      <c r="E234" s="5">
        <v>1891</v>
      </c>
      <c r="F234" s="5" t="s">
        <v>49</v>
      </c>
      <c r="G234" s="5">
        <v>32402</v>
      </c>
      <c r="H234" s="5" t="s">
        <v>459</v>
      </c>
      <c r="I234" s="23">
        <v>1.3623789460937497</v>
      </c>
      <c r="J234" s="6" t="str">
        <f>IF(I234&gt;=40,"Above 40 Lacs",IF(AND(I234&gt;=25,I234&lt;40),"Between 25 - 40 Lacs",IF(AND(I234&gt;=15,I234&lt;25),"Between 15 - 25 Lacs","Less than 15 Lacs")))</f>
        <v>Less than 15 Lacs</v>
      </c>
    </row>
    <row r="235" spans="1:10" x14ac:dyDescent="0.3">
      <c r="A235" s="6" t="s">
        <v>689</v>
      </c>
      <c r="B235" s="5" t="s">
        <v>20</v>
      </c>
      <c r="C235" s="7">
        <v>338</v>
      </c>
      <c r="D235" s="5" t="s">
        <v>19</v>
      </c>
      <c r="E235" s="5">
        <v>1192</v>
      </c>
      <c r="F235" s="5" t="s">
        <v>21</v>
      </c>
      <c r="G235" s="5">
        <v>30544</v>
      </c>
      <c r="H235" s="5" t="s">
        <v>430</v>
      </c>
      <c r="I235" s="23">
        <v>1.3612996453125004</v>
      </c>
      <c r="J235" s="6" t="str">
        <f>IF(I235&gt;=40,"Above 40 Lacs",IF(AND(I235&gt;=25,I235&lt;40),"Between 25 - 40 Lacs",IF(AND(I235&gt;=15,I235&lt;25),"Between 15 - 25 Lacs","Less than 15 Lacs")))</f>
        <v>Less than 15 Lacs</v>
      </c>
    </row>
    <row r="236" spans="1:10" x14ac:dyDescent="0.3">
      <c r="A236" s="6" t="s">
        <v>688</v>
      </c>
      <c r="B236" s="5" t="s">
        <v>15</v>
      </c>
      <c r="C236" s="7">
        <v>1095</v>
      </c>
      <c r="D236" s="5" t="s">
        <v>313</v>
      </c>
      <c r="E236" s="5">
        <v>8987</v>
      </c>
      <c r="F236" s="5" t="s">
        <v>163</v>
      </c>
      <c r="G236" s="5">
        <v>23210</v>
      </c>
      <c r="H236" s="5" t="s">
        <v>312</v>
      </c>
      <c r="I236" s="23">
        <v>1.3604826413125002</v>
      </c>
      <c r="J236" s="6" t="str">
        <f>IF(I236&gt;=40,"Above 40 Lacs",IF(AND(I236&gt;=25,I236&lt;40),"Between 25 - 40 Lacs",IF(AND(I236&gt;=15,I236&lt;25),"Between 15 - 25 Lacs","Less than 15 Lacs")))</f>
        <v>Less than 15 Lacs</v>
      </c>
    </row>
    <row r="237" spans="1:10" x14ac:dyDescent="0.3">
      <c r="A237" s="6" t="s">
        <v>688</v>
      </c>
      <c r="B237" s="5" t="s">
        <v>15</v>
      </c>
      <c r="C237" s="7">
        <v>592</v>
      </c>
      <c r="D237" s="5" t="s">
        <v>83</v>
      </c>
      <c r="E237" s="5">
        <v>1891</v>
      </c>
      <c r="F237" s="5" t="s">
        <v>49</v>
      </c>
      <c r="G237" s="5">
        <v>22259</v>
      </c>
      <c r="H237" s="5" t="s">
        <v>293</v>
      </c>
      <c r="I237" s="23">
        <v>1.3482392093750004</v>
      </c>
      <c r="J237" s="6" t="str">
        <f>IF(I237&gt;=40,"Above 40 Lacs",IF(AND(I237&gt;=25,I237&lt;40),"Between 25 - 40 Lacs",IF(AND(I237&gt;=15,I237&lt;25),"Between 15 - 25 Lacs","Less than 15 Lacs")))</f>
        <v>Less than 15 Lacs</v>
      </c>
    </row>
    <row r="238" spans="1:10" x14ac:dyDescent="0.3">
      <c r="A238" s="6" t="s">
        <v>687</v>
      </c>
      <c r="B238" s="5" t="s">
        <v>11</v>
      </c>
      <c r="C238" s="7">
        <v>4467</v>
      </c>
      <c r="D238" s="5" t="s">
        <v>331</v>
      </c>
      <c r="E238" s="5">
        <v>36931</v>
      </c>
      <c r="F238" s="5" t="s">
        <v>12</v>
      </c>
      <c r="G238" s="5">
        <v>37593</v>
      </c>
      <c r="H238" s="5" t="s">
        <v>646</v>
      </c>
      <c r="I238" s="23">
        <v>1.3303681460624996</v>
      </c>
      <c r="J238" s="6" t="str">
        <f>IF(I238&gt;=40,"Above 40 Lacs",IF(AND(I238&gt;=25,I238&lt;40),"Between 25 - 40 Lacs",IF(AND(I238&gt;=15,I238&lt;25),"Between 15 - 25 Lacs","Less than 15 Lacs")))</f>
        <v>Less than 15 Lacs</v>
      </c>
    </row>
    <row r="239" spans="1:10" x14ac:dyDescent="0.3">
      <c r="A239" s="6" t="s">
        <v>688</v>
      </c>
      <c r="B239" s="5" t="s">
        <v>15</v>
      </c>
      <c r="C239" s="7">
        <v>487</v>
      </c>
      <c r="D239" s="5" t="s">
        <v>196</v>
      </c>
      <c r="E239" s="5">
        <v>8841</v>
      </c>
      <c r="F239" s="5" t="s">
        <v>64</v>
      </c>
      <c r="G239" s="5">
        <v>17464</v>
      </c>
      <c r="H239" s="5" t="s">
        <v>197</v>
      </c>
      <c r="I239" s="23">
        <v>1.3291389621875001</v>
      </c>
      <c r="J239" s="6" t="str">
        <f>IF(I239&gt;=40,"Above 40 Lacs",IF(AND(I239&gt;=25,I239&lt;40),"Between 25 - 40 Lacs",IF(AND(I239&gt;=15,I239&lt;25),"Between 15 - 25 Lacs","Less than 15 Lacs")))</f>
        <v>Less than 15 Lacs</v>
      </c>
    </row>
    <row r="240" spans="1:10" x14ac:dyDescent="0.3">
      <c r="A240" s="6" t="s">
        <v>688</v>
      </c>
      <c r="B240" s="5" t="s">
        <v>15</v>
      </c>
      <c r="C240" s="7">
        <v>761</v>
      </c>
      <c r="D240" s="5" t="s">
        <v>160</v>
      </c>
      <c r="E240" s="5">
        <v>1891</v>
      </c>
      <c r="F240" s="5" t="s">
        <v>49</v>
      </c>
      <c r="G240" s="5">
        <v>14305</v>
      </c>
      <c r="H240" s="5" t="s">
        <v>159</v>
      </c>
      <c r="I240" s="23">
        <v>1.3249608398749997</v>
      </c>
      <c r="J240" s="6" t="str">
        <f>IF(I240&gt;=40,"Above 40 Lacs",IF(AND(I240&gt;=25,I240&lt;40),"Between 25 - 40 Lacs",IF(AND(I240&gt;=15,I240&lt;25),"Between 15 - 25 Lacs","Less than 15 Lacs")))</f>
        <v>Less than 15 Lacs</v>
      </c>
    </row>
    <row r="241" spans="1:10" x14ac:dyDescent="0.3">
      <c r="A241" s="6" t="s">
        <v>689</v>
      </c>
      <c r="B241" s="5" t="s">
        <v>20</v>
      </c>
      <c r="C241" s="7">
        <v>648</v>
      </c>
      <c r="D241" s="5" t="s">
        <v>186</v>
      </c>
      <c r="E241" s="5">
        <v>7258</v>
      </c>
      <c r="F241" s="5" t="s">
        <v>67</v>
      </c>
      <c r="G241" s="5">
        <v>28313</v>
      </c>
      <c r="H241" s="5" t="s">
        <v>409</v>
      </c>
      <c r="I241" s="23">
        <v>1.3171433429062498</v>
      </c>
      <c r="J241" s="6" t="str">
        <f>IF(I241&gt;=40,"Above 40 Lacs",IF(AND(I241&gt;=25,I241&lt;40),"Between 25 - 40 Lacs",IF(AND(I241&gt;=15,I241&lt;25),"Between 15 - 25 Lacs","Less than 15 Lacs")))</f>
        <v>Less than 15 Lacs</v>
      </c>
    </row>
    <row r="242" spans="1:10" x14ac:dyDescent="0.3">
      <c r="A242" s="6" t="s">
        <v>688</v>
      </c>
      <c r="B242" s="5" t="s">
        <v>15</v>
      </c>
      <c r="C242" s="7">
        <v>1006</v>
      </c>
      <c r="D242" s="5" t="s">
        <v>235</v>
      </c>
      <c r="E242" s="5">
        <v>942</v>
      </c>
      <c r="F242" s="5" t="s">
        <v>16</v>
      </c>
      <c r="G242" s="5">
        <v>21396</v>
      </c>
      <c r="H242" s="5" t="s">
        <v>276</v>
      </c>
      <c r="I242" s="23">
        <v>1.3058160515937502</v>
      </c>
      <c r="J242" s="6" t="str">
        <f>IF(I242&gt;=40,"Above 40 Lacs",IF(AND(I242&gt;=25,I242&lt;40),"Between 25 - 40 Lacs",IF(AND(I242&gt;=15,I242&lt;25),"Between 15 - 25 Lacs","Less than 15 Lacs")))</f>
        <v>Less than 15 Lacs</v>
      </c>
    </row>
    <row r="243" spans="1:10" x14ac:dyDescent="0.3">
      <c r="A243" s="6" t="s">
        <v>686</v>
      </c>
      <c r="B243" s="5" t="s">
        <v>5</v>
      </c>
      <c r="C243" s="7">
        <v>1009</v>
      </c>
      <c r="D243" s="5" t="s">
        <v>614</v>
      </c>
      <c r="E243" s="5">
        <v>16123</v>
      </c>
      <c r="F243" s="5" t="s">
        <v>92</v>
      </c>
      <c r="G243" s="5">
        <v>37613</v>
      </c>
      <c r="H243" s="5" t="s">
        <v>650</v>
      </c>
      <c r="I243" s="23">
        <v>1.3032883967812503</v>
      </c>
      <c r="J243" s="6" t="str">
        <f>IF(I243&gt;=40,"Above 40 Lacs",IF(AND(I243&gt;=25,I243&lt;40),"Between 25 - 40 Lacs",IF(AND(I243&gt;=15,I243&lt;25),"Between 15 - 25 Lacs","Less than 15 Lacs")))</f>
        <v>Less than 15 Lacs</v>
      </c>
    </row>
    <row r="244" spans="1:10" x14ac:dyDescent="0.3">
      <c r="A244" s="6" t="s">
        <v>688</v>
      </c>
      <c r="B244" s="5" t="s">
        <v>15</v>
      </c>
      <c r="C244" s="7">
        <v>1541</v>
      </c>
      <c r="D244" s="5" t="s">
        <v>577</v>
      </c>
      <c r="E244" s="5">
        <v>19526</v>
      </c>
      <c r="F244" s="5" t="s">
        <v>36</v>
      </c>
      <c r="G244" s="5">
        <v>36902</v>
      </c>
      <c r="H244" s="5" t="s">
        <v>576</v>
      </c>
      <c r="I244" s="23">
        <v>1.291250509875</v>
      </c>
      <c r="J244" s="6" t="str">
        <f>IF(I244&gt;=40,"Above 40 Lacs",IF(AND(I244&gt;=25,I244&lt;40),"Between 25 - 40 Lacs",IF(AND(I244&gt;=15,I244&lt;25),"Between 15 - 25 Lacs","Less than 15 Lacs")))</f>
        <v>Less than 15 Lacs</v>
      </c>
    </row>
    <row r="245" spans="1:10" x14ac:dyDescent="0.3">
      <c r="A245" s="6" t="s">
        <v>689</v>
      </c>
      <c r="B245" s="5" t="s">
        <v>20</v>
      </c>
      <c r="C245" s="7">
        <v>999</v>
      </c>
      <c r="D245" s="5" t="s">
        <v>54</v>
      </c>
      <c r="E245" s="5">
        <v>7900</v>
      </c>
      <c r="F245" s="5" t="s">
        <v>55</v>
      </c>
      <c r="G245" s="5">
        <v>12341</v>
      </c>
      <c r="H245" s="5" t="s">
        <v>129</v>
      </c>
      <c r="I245" s="23">
        <v>1.2875183359687492</v>
      </c>
      <c r="J245" s="6" t="str">
        <f>IF(I245&gt;=40,"Above 40 Lacs",IF(AND(I245&gt;=25,I245&lt;40),"Between 25 - 40 Lacs",IF(AND(I245&gt;=15,I245&lt;25),"Between 15 - 25 Lacs","Less than 15 Lacs")))</f>
        <v>Less than 15 Lacs</v>
      </c>
    </row>
    <row r="246" spans="1:10" x14ac:dyDescent="0.3">
      <c r="A246" s="6" t="s">
        <v>689</v>
      </c>
      <c r="B246" s="5" t="s">
        <v>20</v>
      </c>
      <c r="C246" s="7">
        <v>660</v>
      </c>
      <c r="D246" s="5" t="s">
        <v>206</v>
      </c>
      <c r="E246" s="5">
        <v>7900</v>
      </c>
      <c r="F246" s="5" t="s">
        <v>55</v>
      </c>
      <c r="G246" s="5">
        <v>21435</v>
      </c>
      <c r="H246" s="5" t="s">
        <v>277</v>
      </c>
      <c r="I246" s="23">
        <v>1.2862347732500001</v>
      </c>
      <c r="J246" s="6" t="str">
        <f>IF(I246&gt;=40,"Above 40 Lacs",IF(AND(I246&gt;=25,I246&lt;40),"Between 25 - 40 Lacs",IF(AND(I246&gt;=15,I246&lt;25),"Between 15 - 25 Lacs","Less than 15 Lacs")))</f>
        <v>Less than 15 Lacs</v>
      </c>
    </row>
    <row r="247" spans="1:10" x14ac:dyDescent="0.3">
      <c r="A247" s="6" t="s">
        <v>686</v>
      </c>
      <c r="B247" s="5" t="s">
        <v>5</v>
      </c>
      <c r="C247" s="7">
        <v>686</v>
      </c>
      <c r="D247" s="5" t="s">
        <v>96</v>
      </c>
      <c r="E247" s="5">
        <v>995</v>
      </c>
      <c r="F247" s="5" t="s">
        <v>97</v>
      </c>
      <c r="G247" s="5">
        <v>20742</v>
      </c>
      <c r="H247" s="5" t="s">
        <v>261</v>
      </c>
      <c r="I247" s="23">
        <v>1.2822190855000002</v>
      </c>
      <c r="J247" s="6" t="str">
        <f>IF(I247&gt;=40,"Above 40 Lacs",IF(AND(I247&gt;=25,I247&lt;40),"Between 25 - 40 Lacs",IF(AND(I247&gt;=15,I247&lt;25),"Between 15 - 25 Lacs","Less than 15 Lacs")))</f>
        <v>Less than 15 Lacs</v>
      </c>
    </row>
    <row r="248" spans="1:10" x14ac:dyDescent="0.3">
      <c r="A248" s="6" t="s">
        <v>686</v>
      </c>
      <c r="B248" s="5" t="s">
        <v>5</v>
      </c>
      <c r="C248" s="7">
        <v>989</v>
      </c>
      <c r="D248" s="5" t="s">
        <v>279</v>
      </c>
      <c r="E248" s="5">
        <v>7642</v>
      </c>
      <c r="F248" s="5" t="s">
        <v>42</v>
      </c>
      <c r="G248" s="5">
        <v>37258</v>
      </c>
      <c r="H248" s="5" t="s">
        <v>611</v>
      </c>
      <c r="I248" s="23">
        <v>1.2666334930000003</v>
      </c>
      <c r="J248" s="6" t="str">
        <f>IF(I248&gt;=40,"Above 40 Lacs",IF(AND(I248&gt;=25,I248&lt;40),"Between 25 - 40 Lacs",IF(AND(I248&gt;=15,I248&lt;25),"Between 15 - 25 Lacs","Less than 15 Lacs")))</f>
        <v>Less than 15 Lacs</v>
      </c>
    </row>
    <row r="249" spans="1:10" x14ac:dyDescent="0.3">
      <c r="A249" s="6" t="s">
        <v>688</v>
      </c>
      <c r="B249" s="5" t="s">
        <v>15</v>
      </c>
      <c r="C249" s="7">
        <v>819</v>
      </c>
      <c r="D249" s="5" t="s">
        <v>220</v>
      </c>
      <c r="E249" s="5">
        <v>19526</v>
      </c>
      <c r="F249" s="5" t="s">
        <v>36</v>
      </c>
      <c r="G249" s="5">
        <v>18824</v>
      </c>
      <c r="H249" s="5" t="s">
        <v>219</v>
      </c>
      <c r="I249" s="23">
        <v>1.2608208109375008</v>
      </c>
      <c r="J249" s="6" t="str">
        <f>IF(I249&gt;=40,"Above 40 Lacs",IF(AND(I249&gt;=25,I249&lt;40),"Between 25 - 40 Lacs",IF(AND(I249&gt;=15,I249&lt;25),"Between 15 - 25 Lacs","Less than 15 Lacs")))</f>
        <v>Less than 15 Lacs</v>
      </c>
    </row>
    <row r="250" spans="1:10" x14ac:dyDescent="0.3">
      <c r="A250" s="6" t="s">
        <v>687</v>
      </c>
      <c r="B250" s="5" t="s">
        <v>11</v>
      </c>
      <c r="C250" s="7">
        <v>83</v>
      </c>
      <c r="D250" s="5" t="s">
        <v>362</v>
      </c>
      <c r="E250" s="5">
        <v>36931</v>
      </c>
      <c r="F250" s="5" t="s">
        <v>12</v>
      </c>
      <c r="G250" s="5">
        <v>25776</v>
      </c>
      <c r="H250" s="5" t="s">
        <v>367</v>
      </c>
      <c r="I250" s="23">
        <v>1.2553532623750001</v>
      </c>
      <c r="J250" s="6" t="str">
        <f>IF(I250&gt;=40,"Above 40 Lacs",IF(AND(I250&gt;=25,I250&lt;40),"Between 25 - 40 Lacs",IF(AND(I250&gt;=15,I250&lt;25),"Between 15 - 25 Lacs","Less than 15 Lacs")))</f>
        <v>Less than 15 Lacs</v>
      </c>
    </row>
    <row r="251" spans="1:10" x14ac:dyDescent="0.3">
      <c r="A251" s="6" t="s">
        <v>686</v>
      </c>
      <c r="B251" s="5" t="s">
        <v>5</v>
      </c>
      <c r="C251" s="7">
        <v>76</v>
      </c>
      <c r="D251" s="5" t="s">
        <v>91</v>
      </c>
      <c r="E251" s="5">
        <v>16123</v>
      </c>
      <c r="F251" s="5" t="s">
        <v>92</v>
      </c>
      <c r="G251" s="5">
        <v>10485</v>
      </c>
      <c r="H251" s="5" t="s">
        <v>120</v>
      </c>
      <c r="I251" s="23">
        <v>1.2451817920000003</v>
      </c>
      <c r="J251" s="6" t="str">
        <f>IF(I251&gt;=40,"Above 40 Lacs",IF(AND(I251&gt;=25,I251&lt;40),"Between 25 - 40 Lacs",IF(AND(I251&gt;=15,I251&lt;25),"Between 15 - 25 Lacs","Less than 15 Lacs")))</f>
        <v>Less than 15 Lacs</v>
      </c>
    </row>
    <row r="252" spans="1:10" x14ac:dyDescent="0.3">
      <c r="A252" s="6" t="s">
        <v>689</v>
      </c>
      <c r="B252" s="5" t="s">
        <v>20</v>
      </c>
      <c r="C252" s="7">
        <v>1314</v>
      </c>
      <c r="D252" s="5" t="s">
        <v>426</v>
      </c>
      <c r="E252" s="5">
        <v>7900</v>
      </c>
      <c r="F252" s="5" t="s">
        <v>55</v>
      </c>
      <c r="G252" s="5">
        <v>31252</v>
      </c>
      <c r="H252" s="5" t="s">
        <v>441</v>
      </c>
      <c r="I252" s="23">
        <v>1.2390790243749998</v>
      </c>
      <c r="J252" s="6" t="str">
        <f>IF(I252&gt;=40,"Above 40 Lacs",IF(AND(I252&gt;=25,I252&lt;40),"Between 25 - 40 Lacs",IF(AND(I252&gt;=15,I252&lt;25),"Between 15 - 25 Lacs","Less than 15 Lacs")))</f>
        <v>Less than 15 Lacs</v>
      </c>
    </row>
    <row r="253" spans="1:10" x14ac:dyDescent="0.3">
      <c r="A253" s="6" t="s">
        <v>688</v>
      </c>
      <c r="B253" s="5" t="s">
        <v>15</v>
      </c>
      <c r="C253" s="7">
        <v>134</v>
      </c>
      <c r="D253" s="5" t="s">
        <v>14</v>
      </c>
      <c r="E253" s="5">
        <v>942</v>
      </c>
      <c r="F253" s="5" t="s">
        <v>16</v>
      </c>
      <c r="G253" s="5">
        <v>26260</v>
      </c>
      <c r="H253" s="5" t="s">
        <v>376</v>
      </c>
      <c r="I253" s="23">
        <v>1.22924738028125</v>
      </c>
      <c r="J253" s="6" t="str">
        <f>IF(I253&gt;=40,"Above 40 Lacs",IF(AND(I253&gt;=25,I253&lt;40),"Between 25 - 40 Lacs",IF(AND(I253&gt;=15,I253&lt;25),"Between 15 - 25 Lacs","Less than 15 Lacs")))</f>
        <v>Less than 15 Lacs</v>
      </c>
    </row>
    <row r="254" spans="1:10" x14ac:dyDescent="0.3">
      <c r="A254" s="6" t="s">
        <v>687</v>
      </c>
      <c r="B254" s="5" t="s">
        <v>11</v>
      </c>
      <c r="C254" s="7">
        <v>136</v>
      </c>
      <c r="D254" s="5" t="s">
        <v>10</v>
      </c>
      <c r="E254" s="5">
        <v>36931</v>
      </c>
      <c r="F254" s="5" t="s">
        <v>12</v>
      </c>
      <c r="G254" s="5">
        <v>26363</v>
      </c>
      <c r="H254" s="5" t="s">
        <v>381</v>
      </c>
      <c r="I254" s="23">
        <v>1.2249386074687496</v>
      </c>
      <c r="J254" s="6" t="str">
        <f>IF(I254&gt;=40,"Above 40 Lacs",IF(AND(I254&gt;=25,I254&lt;40),"Between 25 - 40 Lacs",IF(AND(I254&gt;=15,I254&lt;25),"Between 15 - 25 Lacs","Less than 15 Lacs")))</f>
        <v>Less than 15 Lacs</v>
      </c>
    </row>
    <row r="255" spans="1:10" x14ac:dyDescent="0.3">
      <c r="A255" s="6" t="s">
        <v>687</v>
      </c>
      <c r="B255" s="5" t="s">
        <v>11</v>
      </c>
      <c r="C255" s="7">
        <v>69</v>
      </c>
      <c r="D255" s="5" t="s">
        <v>134</v>
      </c>
      <c r="E255" s="5">
        <v>36931</v>
      </c>
      <c r="F255" s="5" t="s">
        <v>12</v>
      </c>
      <c r="G255" s="5">
        <v>25175</v>
      </c>
      <c r="H255" s="5" t="s">
        <v>358</v>
      </c>
      <c r="I255" s="23">
        <v>1.2227367738749997</v>
      </c>
      <c r="J255" s="6" t="str">
        <f>IF(I255&gt;=40,"Above 40 Lacs",IF(AND(I255&gt;=25,I255&lt;40),"Between 25 - 40 Lacs",IF(AND(I255&gt;=15,I255&lt;25),"Between 15 - 25 Lacs","Less than 15 Lacs")))</f>
        <v>Less than 15 Lacs</v>
      </c>
    </row>
    <row r="256" spans="1:10" x14ac:dyDescent="0.3">
      <c r="A256" s="6" t="s">
        <v>688</v>
      </c>
      <c r="B256" s="5" t="s">
        <v>15</v>
      </c>
      <c r="C256" s="7">
        <v>1095</v>
      </c>
      <c r="D256" s="5" t="s">
        <v>313</v>
      </c>
      <c r="E256" s="5">
        <v>8987</v>
      </c>
      <c r="F256" s="5" t="s">
        <v>163</v>
      </c>
      <c r="G256" s="5">
        <v>24266</v>
      </c>
      <c r="H256" s="5" t="s">
        <v>342</v>
      </c>
      <c r="I256" s="23">
        <v>1.2180701951249997</v>
      </c>
      <c r="J256" s="6" t="str">
        <f>IF(I256&gt;=40,"Above 40 Lacs",IF(AND(I256&gt;=25,I256&lt;40),"Between 25 - 40 Lacs",IF(AND(I256&gt;=15,I256&lt;25),"Between 15 - 25 Lacs","Less than 15 Lacs")))</f>
        <v>Less than 15 Lacs</v>
      </c>
    </row>
    <row r="257" spans="1:10" x14ac:dyDescent="0.3">
      <c r="A257" s="6" t="s">
        <v>689</v>
      </c>
      <c r="B257" s="5" t="s">
        <v>20</v>
      </c>
      <c r="C257" s="7">
        <v>123</v>
      </c>
      <c r="D257" s="5" t="s">
        <v>30</v>
      </c>
      <c r="E257" s="5">
        <v>897</v>
      </c>
      <c r="F257" s="5" t="s">
        <v>31</v>
      </c>
      <c r="G257" s="5">
        <v>37437</v>
      </c>
      <c r="H257" s="5" t="s">
        <v>626</v>
      </c>
      <c r="I257" s="23">
        <v>1.21070981671875</v>
      </c>
      <c r="J257" s="6" t="str">
        <f>IF(I257&gt;=40,"Above 40 Lacs",IF(AND(I257&gt;=25,I257&lt;40),"Between 25 - 40 Lacs",IF(AND(I257&gt;=15,I257&lt;25),"Between 15 - 25 Lacs","Less than 15 Lacs")))</f>
        <v>Less than 15 Lacs</v>
      </c>
    </row>
    <row r="258" spans="1:10" x14ac:dyDescent="0.3">
      <c r="A258" s="6" t="s">
        <v>688</v>
      </c>
      <c r="B258" s="5" t="s">
        <v>15</v>
      </c>
      <c r="C258" s="7">
        <v>2748</v>
      </c>
      <c r="D258" s="5" t="s">
        <v>494</v>
      </c>
      <c r="E258" s="5">
        <v>19526</v>
      </c>
      <c r="F258" s="5" t="s">
        <v>36</v>
      </c>
      <c r="G258" s="5">
        <v>36484</v>
      </c>
      <c r="H258" s="5" t="s">
        <v>553</v>
      </c>
      <c r="I258" s="23">
        <v>1.2006516671874998</v>
      </c>
      <c r="J258" s="6" t="str">
        <f>IF(I258&gt;=40,"Above 40 Lacs",IF(AND(I258&gt;=25,I258&lt;40),"Between 25 - 40 Lacs",IF(AND(I258&gt;=15,I258&lt;25),"Between 15 - 25 Lacs","Less than 15 Lacs")))</f>
        <v>Less than 15 Lacs</v>
      </c>
    </row>
    <row r="259" spans="1:10" x14ac:dyDescent="0.3">
      <c r="A259" s="6" t="s">
        <v>689</v>
      </c>
      <c r="B259" s="5" t="s">
        <v>20</v>
      </c>
      <c r="C259" s="7">
        <v>26</v>
      </c>
      <c r="D259" s="5" t="s">
        <v>66</v>
      </c>
      <c r="E259" s="5">
        <v>7258</v>
      </c>
      <c r="F259" s="5" t="s">
        <v>67</v>
      </c>
      <c r="G259" s="5">
        <v>5079</v>
      </c>
      <c r="H259" s="5" t="s">
        <v>65</v>
      </c>
      <c r="I259" s="23">
        <v>1.1823987140937497</v>
      </c>
      <c r="J259" s="6" t="str">
        <f>IF(I259&gt;=40,"Above 40 Lacs",IF(AND(I259&gt;=25,I259&lt;40),"Between 25 - 40 Lacs",IF(AND(I259&gt;=15,I259&lt;25),"Between 15 - 25 Lacs","Less than 15 Lacs")))</f>
        <v>Less than 15 Lacs</v>
      </c>
    </row>
    <row r="260" spans="1:10" x14ac:dyDescent="0.3">
      <c r="A260" s="6" t="s">
        <v>688</v>
      </c>
      <c r="B260" s="5" t="s">
        <v>15</v>
      </c>
      <c r="C260" s="7">
        <v>761</v>
      </c>
      <c r="D260" s="5" t="s">
        <v>160</v>
      </c>
      <c r="E260" s="5">
        <v>1891</v>
      </c>
      <c r="F260" s="5" t="s">
        <v>49</v>
      </c>
      <c r="G260" s="5">
        <v>16082</v>
      </c>
      <c r="H260" s="5" t="s">
        <v>180</v>
      </c>
      <c r="I260" s="23">
        <v>1.1741164484062496</v>
      </c>
      <c r="J260" s="6" t="str">
        <f>IF(I260&gt;=40,"Above 40 Lacs",IF(AND(I260&gt;=25,I260&lt;40),"Between 25 - 40 Lacs",IF(AND(I260&gt;=15,I260&lt;25),"Between 15 - 25 Lacs","Less than 15 Lacs")))</f>
        <v>Less than 15 Lacs</v>
      </c>
    </row>
    <row r="261" spans="1:10" x14ac:dyDescent="0.3">
      <c r="A261" s="6" t="s">
        <v>686</v>
      </c>
      <c r="B261" s="5" t="s">
        <v>5</v>
      </c>
      <c r="C261" s="7">
        <v>488</v>
      </c>
      <c r="D261" s="5" t="s">
        <v>352</v>
      </c>
      <c r="E261" s="5">
        <v>1390</v>
      </c>
      <c r="F261" s="5" t="s">
        <v>6</v>
      </c>
      <c r="G261" s="5">
        <v>35654</v>
      </c>
      <c r="H261" s="5" t="s">
        <v>522</v>
      </c>
      <c r="I261" s="23">
        <v>1.1638941836562502</v>
      </c>
      <c r="J261" s="6" t="str">
        <f>IF(I261&gt;=40,"Above 40 Lacs",IF(AND(I261&gt;=25,I261&lt;40),"Between 25 - 40 Lacs",IF(AND(I261&gt;=15,I261&lt;25),"Between 15 - 25 Lacs","Less than 15 Lacs")))</f>
        <v>Less than 15 Lacs</v>
      </c>
    </row>
    <row r="262" spans="1:10" x14ac:dyDescent="0.3">
      <c r="A262" s="6" t="s">
        <v>687</v>
      </c>
      <c r="B262" s="5" t="s">
        <v>11</v>
      </c>
      <c r="C262" s="7">
        <v>136</v>
      </c>
      <c r="D262" s="5" t="s">
        <v>10</v>
      </c>
      <c r="E262" s="5">
        <v>36931</v>
      </c>
      <c r="F262" s="5" t="s">
        <v>12</v>
      </c>
      <c r="G262" s="5">
        <v>929</v>
      </c>
      <c r="H262" s="5" t="s">
        <v>9</v>
      </c>
      <c r="I262" s="23">
        <v>1.1611260630937499</v>
      </c>
      <c r="J262" s="6" t="str">
        <f>IF(I262&gt;=40,"Above 40 Lacs",IF(AND(I262&gt;=25,I262&lt;40),"Between 25 - 40 Lacs",IF(AND(I262&gt;=15,I262&lt;25),"Between 15 - 25 Lacs","Less than 15 Lacs")))</f>
        <v>Less than 15 Lacs</v>
      </c>
    </row>
    <row r="263" spans="1:10" x14ac:dyDescent="0.3">
      <c r="A263" s="6" t="s">
        <v>687</v>
      </c>
      <c r="B263" s="5" t="s">
        <v>11</v>
      </c>
      <c r="C263" s="7">
        <v>179</v>
      </c>
      <c r="D263" s="5" t="s">
        <v>485</v>
      </c>
      <c r="E263" s="5">
        <v>766</v>
      </c>
      <c r="F263" s="5" t="s">
        <v>24</v>
      </c>
      <c r="G263" s="5">
        <v>36259</v>
      </c>
      <c r="H263" s="5" t="s">
        <v>546</v>
      </c>
      <c r="I263" s="23">
        <v>1.1600012518750002</v>
      </c>
      <c r="J263" s="6" t="str">
        <f>IF(I263&gt;=40,"Above 40 Lacs",IF(AND(I263&gt;=25,I263&lt;40),"Between 25 - 40 Lacs",IF(AND(I263&gt;=15,I263&lt;25),"Between 15 - 25 Lacs","Less than 15 Lacs")))</f>
        <v>Less than 15 Lacs</v>
      </c>
    </row>
    <row r="264" spans="1:10" x14ac:dyDescent="0.3">
      <c r="A264" s="6" t="s">
        <v>688</v>
      </c>
      <c r="B264" s="5" t="s">
        <v>15</v>
      </c>
      <c r="C264" s="7">
        <v>1006</v>
      </c>
      <c r="D264" s="5" t="s">
        <v>235</v>
      </c>
      <c r="E264" s="5">
        <v>942</v>
      </c>
      <c r="F264" s="5" t="s">
        <v>16</v>
      </c>
      <c r="G264" s="5">
        <v>25762</v>
      </c>
      <c r="H264" s="5" t="s">
        <v>366</v>
      </c>
      <c r="I264" s="23">
        <v>1.1503043647499998</v>
      </c>
      <c r="J264" s="6" t="str">
        <f>IF(I264&gt;=40,"Above 40 Lacs",IF(AND(I264&gt;=25,I264&lt;40),"Between 25 - 40 Lacs",IF(AND(I264&gt;=15,I264&lt;25),"Between 15 - 25 Lacs","Less than 15 Lacs")))</f>
        <v>Less than 15 Lacs</v>
      </c>
    </row>
    <row r="265" spans="1:10" x14ac:dyDescent="0.3">
      <c r="A265" s="6" t="s">
        <v>687</v>
      </c>
      <c r="B265" s="5" t="s">
        <v>11</v>
      </c>
      <c r="C265" s="7">
        <v>500</v>
      </c>
      <c r="D265" s="5" t="s">
        <v>26</v>
      </c>
      <c r="E265" s="5">
        <v>36931</v>
      </c>
      <c r="F265" s="5" t="s">
        <v>12</v>
      </c>
      <c r="G265" s="5">
        <v>1548</v>
      </c>
      <c r="H265" s="5" t="s">
        <v>25</v>
      </c>
      <c r="I265" s="23">
        <v>1.1496560865625003</v>
      </c>
      <c r="J265" s="6" t="str">
        <f>IF(I265&gt;=40,"Above 40 Lacs",IF(AND(I265&gt;=25,I265&lt;40),"Between 25 - 40 Lacs",IF(AND(I265&gt;=15,I265&lt;25),"Between 15 - 25 Lacs","Less than 15 Lacs")))</f>
        <v>Less than 15 Lacs</v>
      </c>
    </row>
    <row r="266" spans="1:10" x14ac:dyDescent="0.3">
      <c r="A266" s="6" t="s">
        <v>689</v>
      </c>
      <c r="B266" s="5" t="s">
        <v>20</v>
      </c>
      <c r="C266" s="7">
        <v>1286</v>
      </c>
      <c r="D266" s="5" t="s">
        <v>136</v>
      </c>
      <c r="E266" s="5">
        <v>897</v>
      </c>
      <c r="F266" s="5" t="s">
        <v>31</v>
      </c>
      <c r="G266" s="5">
        <v>23373</v>
      </c>
      <c r="H266" s="5" t="s">
        <v>317</v>
      </c>
      <c r="I266" s="23">
        <v>1.1481865042187498</v>
      </c>
      <c r="J266" s="6" t="str">
        <f>IF(I266&gt;=40,"Above 40 Lacs",IF(AND(I266&gt;=25,I266&lt;40),"Between 25 - 40 Lacs",IF(AND(I266&gt;=15,I266&lt;25),"Between 15 - 25 Lacs","Less than 15 Lacs")))</f>
        <v>Less than 15 Lacs</v>
      </c>
    </row>
    <row r="267" spans="1:10" x14ac:dyDescent="0.3">
      <c r="A267" s="6" t="s">
        <v>687</v>
      </c>
      <c r="B267" s="5" t="s">
        <v>11</v>
      </c>
      <c r="C267" s="7">
        <v>140</v>
      </c>
      <c r="D267" s="5" t="s">
        <v>156</v>
      </c>
      <c r="E267" s="5">
        <v>766</v>
      </c>
      <c r="F267" s="5" t="s">
        <v>24</v>
      </c>
      <c r="G267" s="5">
        <v>32645</v>
      </c>
      <c r="H267" s="5" t="s">
        <v>463</v>
      </c>
      <c r="I267" s="23">
        <v>1.1459079964062502</v>
      </c>
      <c r="J267" s="6" t="str">
        <f>IF(I267&gt;=40,"Above 40 Lacs",IF(AND(I267&gt;=25,I267&lt;40),"Between 25 - 40 Lacs",IF(AND(I267&gt;=15,I267&lt;25),"Between 15 - 25 Lacs","Less than 15 Lacs")))</f>
        <v>Less than 15 Lacs</v>
      </c>
    </row>
    <row r="268" spans="1:10" x14ac:dyDescent="0.3">
      <c r="A268" s="6" t="s">
        <v>686</v>
      </c>
      <c r="B268" s="5" t="s">
        <v>5</v>
      </c>
      <c r="C268" s="7">
        <v>1235</v>
      </c>
      <c r="D268" s="5" t="s">
        <v>286</v>
      </c>
      <c r="E268" s="5">
        <v>7642</v>
      </c>
      <c r="F268" s="5" t="s">
        <v>42</v>
      </c>
      <c r="G268" s="5">
        <v>21982</v>
      </c>
      <c r="H268" s="5" t="s">
        <v>285</v>
      </c>
      <c r="I268" s="23">
        <v>1.1420436159062495</v>
      </c>
      <c r="J268" s="6" t="str">
        <f>IF(I268&gt;=40,"Above 40 Lacs",IF(AND(I268&gt;=25,I268&lt;40),"Between 25 - 40 Lacs",IF(AND(I268&gt;=15,I268&lt;25),"Between 15 - 25 Lacs","Less than 15 Lacs")))</f>
        <v>Less than 15 Lacs</v>
      </c>
    </row>
    <row r="269" spans="1:10" x14ac:dyDescent="0.3">
      <c r="A269" s="6" t="s">
        <v>689</v>
      </c>
      <c r="B269" s="5" t="s">
        <v>20</v>
      </c>
      <c r="C269" s="7">
        <v>1314</v>
      </c>
      <c r="D269" s="5" t="s">
        <v>426</v>
      </c>
      <c r="E269" s="5">
        <v>7900</v>
      </c>
      <c r="F269" s="5" t="s">
        <v>55</v>
      </c>
      <c r="G269" s="5">
        <v>31352</v>
      </c>
      <c r="H269" s="5" t="s">
        <v>445</v>
      </c>
      <c r="I269" s="23">
        <v>1.1411400123437501</v>
      </c>
      <c r="J269" s="6" t="str">
        <f>IF(I269&gt;=40,"Above 40 Lacs",IF(AND(I269&gt;=25,I269&lt;40),"Between 25 - 40 Lacs",IF(AND(I269&gt;=15,I269&lt;25),"Between 15 - 25 Lacs","Less than 15 Lacs")))</f>
        <v>Less than 15 Lacs</v>
      </c>
    </row>
    <row r="270" spans="1:10" x14ac:dyDescent="0.3">
      <c r="A270" s="6" t="s">
        <v>687</v>
      </c>
      <c r="B270" s="5" t="s">
        <v>11</v>
      </c>
      <c r="C270" s="7">
        <v>136</v>
      </c>
      <c r="D270" s="5" t="s">
        <v>10</v>
      </c>
      <c r="E270" s="5">
        <v>36931</v>
      </c>
      <c r="F270" s="5" t="s">
        <v>12</v>
      </c>
      <c r="G270" s="5">
        <v>3039</v>
      </c>
      <c r="H270" s="5" t="s">
        <v>39</v>
      </c>
      <c r="I270" s="23">
        <v>1.1408171650000001</v>
      </c>
      <c r="J270" s="6" t="str">
        <f>IF(I270&gt;=40,"Above 40 Lacs",IF(AND(I270&gt;=25,I270&lt;40),"Between 25 - 40 Lacs",IF(AND(I270&gt;=15,I270&lt;25),"Between 15 - 25 Lacs","Less than 15 Lacs")))</f>
        <v>Less than 15 Lacs</v>
      </c>
    </row>
    <row r="271" spans="1:10" x14ac:dyDescent="0.3">
      <c r="A271" s="6" t="s">
        <v>687</v>
      </c>
      <c r="B271" s="5" t="s">
        <v>11</v>
      </c>
      <c r="C271" s="7">
        <v>6120</v>
      </c>
      <c r="D271" s="5" t="s">
        <v>44</v>
      </c>
      <c r="E271" s="5">
        <v>766</v>
      </c>
      <c r="F271" s="5" t="s">
        <v>24</v>
      </c>
      <c r="G271" s="5">
        <v>36862</v>
      </c>
      <c r="H271" s="5" t="s">
        <v>571</v>
      </c>
      <c r="I271" s="23">
        <v>1.13799054584375</v>
      </c>
      <c r="J271" s="6" t="str">
        <f>IF(I271&gt;=40,"Above 40 Lacs",IF(AND(I271&gt;=25,I271&lt;40),"Between 25 - 40 Lacs",IF(AND(I271&gt;=15,I271&lt;25),"Between 15 - 25 Lacs","Less than 15 Lacs")))</f>
        <v>Less than 15 Lacs</v>
      </c>
    </row>
    <row r="272" spans="1:10" x14ac:dyDescent="0.3">
      <c r="A272" s="6" t="s">
        <v>688</v>
      </c>
      <c r="B272" s="5" t="s">
        <v>15</v>
      </c>
      <c r="C272" s="7">
        <v>949</v>
      </c>
      <c r="D272" s="5" t="s">
        <v>211</v>
      </c>
      <c r="E272" s="5">
        <v>7053</v>
      </c>
      <c r="F272" s="5" t="s">
        <v>128</v>
      </c>
      <c r="G272" s="5">
        <v>36603</v>
      </c>
      <c r="H272" s="5" t="s">
        <v>557</v>
      </c>
      <c r="I272" s="23">
        <v>1.1337509461249997</v>
      </c>
      <c r="J272" s="6" t="str">
        <f>IF(I272&gt;=40,"Above 40 Lacs",IF(AND(I272&gt;=25,I272&lt;40),"Between 25 - 40 Lacs",IF(AND(I272&gt;=15,I272&lt;25),"Between 15 - 25 Lacs","Less than 15 Lacs")))</f>
        <v>Less than 15 Lacs</v>
      </c>
    </row>
    <row r="273" spans="1:10" x14ac:dyDescent="0.3">
      <c r="A273" s="6" t="s">
        <v>687</v>
      </c>
      <c r="B273" s="5" t="s">
        <v>11</v>
      </c>
      <c r="C273" s="7">
        <v>83</v>
      </c>
      <c r="D273" s="5" t="s">
        <v>362</v>
      </c>
      <c r="E273" s="5">
        <v>36931</v>
      </c>
      <c r="F273" s="5" t="s">
        <v>12</v>
      </c>
      <c r="G273" s="5">
        <v>25257</v>
      </c>
      <c r="H273" s="5" t="s">
        <v>361</v>
      </c>
      <c r="I273" s="23">
        <v>1.1282404469062499</v>
      </c>
      <c r="J273" s="6" t="str">
        <f>IF(I273&gt;=40,"Above 40 Lacs",IF(AND(I273&gt;=25,I273&lt;40),"Between 25 - 40 Lacs",IF(AND(I273&gt;=15,I273&lt;25),"Between 15 - 25 Lacs","Less than 15 Lacs")))</f>
        <v>Less than 15 Lacs</v>
      </c>
    </row>
    <row r="274" spans="1:10" x14ac:dyDescent="0.3">
      <c r="A274" s="6" t="s">
        <v>686</v>
      </c>
      <c r="B274" s="5" t="s">
        <v>5</v>
      </c>
      <c r="C274" s="7">
        <v>498</v>
      </c>
      <c r="D274" s="5" t="s">
        <v>69</v>
      </c>
      <c r="E274" s="5">
        <v>7642</v>
      </c>
      <c r="F274" s="5" t="s">
        <v>42</v>
      </c>
      <c r="G274" s="5">
        <v>5165</v>
      </c>
      <c r="H274" s="5" t="s">
        <v>68</v>
      </c>
      <c r="I274" s="23">
        <v>1.1275696184375001</v>
      </c>
      <c r="J274" s="6" t="str">
        <f>IF(I274&gt;=40,"Above 40 Lacs",IF(AND(I274&gt;=25,I274&lt;40),"Between 25 - 40 Lacs",IF(AND(I274&gt;=15,I274&lt;25),"Between 15 - 25 Lacs","Less than 15 Lacs")))</f>
        <v>Less than 15 Lacs</v>
      </c>
    </row>
    <row r="275" spans="1:10" x14ac:dyDescent="0.3">
      <c r="A275" s="6" t="s">
        <v>688</v>
      </c>
      <c r="B275" s="5" t="s">
        <v>15</v>
      </c>
      <c r="C275" s="7">
        <v>134</v>
      </c>
      <c r="D275" s="5" t="s">
        <v>14</v>
      </c>
      <c r="E275" s="5">
        <v>942</v>
      </c>
      <c r="F275" s="5" t="s">
        <v>16</v>
      </c>
      <c r="G275" s="5">
        <v>12466</v>
      </c>
      <c r="H275" s="5" t="s">
        <v>131</v>
      </c>
      <c r="I275" s="23">
        <v>1.1241481234999993</v>
      </c>
      <c r="J275" s="6" t="str">
        <f>IF(I275&gt;=40,"Above 40 Lacs",IF(AND(I275&gt;=25,I275&lt;40),"Between 25 - 40 Lacs",IF(AND(I275&gt;=15,I275&lt;25),"Between 15 - 25 Lacs","Less than 15 Lacs")))</f>
        <v>Less than 15 Lacs</v>
      </c>
    </row>
    <row r="276" spans="1:10" x14ac:dyDescent="0.3">
      <c r="A276" s="6" t="s">
        <v>687</v>
      </c>
      <c r="B276" s="5" t="s">
        <v>11</v>
      </c>
      <c r="C276" s="7">
        <v>6120</v>
      </c>
      <c r="D276" s="5" t="s">
        <v>44</v>
      </c>
      <c r="E276" s="5">
        <v>766</v>
      </c>
      <c r="F276" s="5" t="s">
        <v>24</v>
      </c>
      <c r="G276" s="5">
        <v>33030</v>
      </c>
      <c r="H276" s="5" t="s">
        <v>470</v>
      </c>
      <c r="I276" s="23">
        <v>1.1238713529687501</v>
      </c>
      <c r="J276" s="6" t="str">
        <f>IF(I276&gt;=40,"Above 40 Lacs",IF(AND(I276&gt;=25,I276&lt;40),"Between 25 - 40 Lacs",IF(AND(I276&gt;=15,I276&lt;25),"Between 15 - 25 Lacs","Less than 15 Lacs")))</f>
        <v>Less than 15 Lacs</v>
      </c>
    </row>
    <row r="277" spans="1:10" x14ac:dyDescent="0.3">
      <c r="A277" s="6" t="s">
        <v>687</v>
      </c>
      <c r="B277" s="5" t="s">
        <v>11</v>
      </c>
      <c r="C277" s="7">
        <v>79</v>
      </c>
      <c r="D277" s="5" t="s">
        <v>75</v>
      </c>
      <c r="E277" s="5">
        <v>36931</v>
      </c>
      <c r="F277" s="5" t="s">
        <v>12</v>
      </c>
      <c r="G277" s="5">
        <v>36986</v>
      </c>
      <c r="H277" s="5" t="s">
        <v>581</v>
      </c>
      <c r="I277" s="23">
        <v>1.1204674338437499</v>
      </c>
      <c r="J277" s="6" t="str">
        <f>IF(I277&gt;=40,"Above 40 Lacs",IF(AND(I277&gt;=25,I277&lt;40),"Between 25 - 40 Lacs",IF(AND(I277&gt;=15,I277&lt;25),"Between 15 - 25 Lacs","Less than 15 Lacs")))</f>
        <v>Less than 15 Lacs</v>
      </c>
    </row>
    <row r="278" spans="1:10" x14ac:dyDescent="0.3">
      <c r="A278" s="6" t="s">
        <v>686</v>
      </c>
      <c r="B278" s="5" t="s">
        <v>5</v>
      </c>
      <c r="C278" s="7">
        <v>499</v>
      </c>
      <c r="D278" s="5" t="s">
        <v>41</v>
      </c>
      <c r="E278" s="5">
        <v>7642</v>
      </c>
      <c r="F278" s="5" t="s">
        <v>42</v>
      </c>
      <c r="G278" s="5">
        <v>25948</v>
      </c>
      <c r="H278" s="5" t="s">
        <v>368</v>
      </c>
      <c r="I278" s="23">
        <v>1.1199888724062497</v>
      </c>
      <c r="J278" s="6" t="str">
        <f>IF(I278&gt;=40,"Above 40 Lacs",IF(AND(I278&gt;=25,I278&lt;40),"Between 25 - 40 Lacs",IF(AND(I278&gt;=15,I278&lt;25),"Between 15 - 25 Lacs","Less than 15 Lacs")))</f>
        <v>Less than 15 Lacs</v>
      </c>
    </row>
    <row r="279" spans="1:10" x14ac:dyDescent="0.3">
      <c r="A279" s="6" t="s">
        <v>687</v>
      </c>
      <c r="B279" s="5" t="s">
        <v>11</v>
      </c>
      <c r="C279" s="7">
        <v>990</v>
      </c>
      <c r="D279" s="5" t="s">
        <v>254</v>
      </c>
      <c r="E279" s="5">
        <v>766</v>
      </c>
      <c r="F279" s="5" t="s">
        <v>24</v>
      </c>
      <c r="G279" s="5">
        <v>37063</v>
      </c>
      <c r="H279" s="5" t="s">
        <v>591</v>
      </c>
      <c r="I279" s="23">
        <v>1.1183931425624998</v>
      </c>
      <c r="J279" s="6" t="str">
        <f>IF(I279&gt;=40,"Above 40 Lacs",IF(AND(I279&gt;=25,I279&lt;40),"Between 25 - 40 Lacs",IF(AND(I279&gt;=15,I279&lt;25),"Between 15 - 25 Lacs","Less than 15 Lacs")))</f>
        <v>Less than 15 Lacs</v>
      </c>
    </row>
    <row r="280" spans="1:10" x14ac:dyDescent="0.3">
      <c r="A280" s="6" t="s">
        <v>687</v>
      </c>
      <c r="B280" s="5" t="s">
        <v>11</v>
      </c>
      <c r="C280" s="7">
        <v>612</v>
      </c>
      <c r="D280" s="5" t="s">
        <v>568</v>
      </c>
      <c r="E280" s="5">
        <v>766</v>
      </c>
      <c r="F280" s="5" t="s">
        <v>24</v>
      </c>
      <c r="G280" s="5">
        <v>36811</v>
      </c>
      <c r="H280" s="5" t="s">
        <v>567</v>
      </c>
      <c r="I280" s="23">
        <v>1.1108992909062503</v>
      </c>
      <c r="J280" s="6" t="str">
        <f>IF(I280&gt;=40,"Above 40 Lacs",IF(AND(I280&gt;=25,I280&lt;40),"Between 25 - 40 Lacs",IF(AND(I280&gt;=15,I280&lt;25),"Between 15 - 25 Lacs","Less than 15 Lacs")))</f>
        <v>Less than 15 Lacs</v>
      </c>
    </row>
    <row r="281" spans="1:10" x14ac:dyDescent="0.3">
      <c r="A281" s="6" t="s">
        <v>686</v>
      </c>
      <c r="B281" s="5" t="s">
        <v>5</v>
      </c>
      <c r="C281" s="7">
        <v>685</v>
      </c>
      <c r="D281" s="5" t="s">
        <v>182</v>
      </c>
      <c r="E281" s="5">
        <v>995</v>
      </c>
      <c r="F281" s="5" t="s">
        <v>97</v>
      </c>
      <c r="G281" s="5">
        <v>26896</v>
      </c>
      <c r="H281" s="5" t="s">
        <v>391</v>
      </c>
      <c r="I281" s="23">
        <v>1.1095440663749998</v>
      </c>
      <c r="J281" s="6" t="str">
        <f>IF(I281&gt;=40,"Above 40 Lacs",IF(AND(I281&gt;=25,I281&lt;40),"Between 25 - 40 Lacs",IF(AND(I281&gt;=15,I281&lt;25),"Between 15 - 25 Lacs","Less than 15 Lacs")))</f>
        <v>Less than 15 Lacs</v>
      </c>
    </row>
    <row r="282" spans="1:10" x14ac:dyDescent="0.3">
      <c r="A282" s="6" t="s">
        <v>688</v>
      </c>
      <c r="B282" s="5" t="s">
        <v>15</v>
      </c>
      <c r="C282" s="7">
        <v>1518</v>
      </c>
      <c r="D282" s="5" t="s">
        <v>154</v>
      </c>
      <c r="E282" s="5">
        <v>8841</v>
      </c>
      <c r="F282" s="5" t="s">
        <v>64</v>
      </c>
      <c r="G282" s="5">
        <v>19608</v>
      </c>
      <c r="H282" s="5" t="s">
        <v>233</v>
      </c>
      <c r="I282" s="23">
        <v>1.1017882022812504</v>
      </c>
      <c r="J282" s="6" t="str">
        <f>IF(I282&gt;=40,"Above 40 Lacs",IF(AND(I282&gt;=25,I282&lt;40),"Between 25 - 40 Lacs",IF(AND(I282&gt;=15,I282&lt;25),"Between 15 - 25 Lacs","Less than 15 Lacs")))</f>
        <v>Less than 15 Lacs</v>
      </c>
    </row>
    <row r="283" spans="1:10" x14ac:dyDescent="0.3">
      <c r="A283" s="6" t="s">
        <v>689</v>
      </c>
      <c r="B283" s="5" t="s">
        <v>20</v>
      </c>
      <c r="C283" s="7">
        <v>673</v>
      </c>
      <c r="D283" s="5" t="s">
        <v>61</v>
      </c>
      <c r="E283" s="5">
        <v>897</v>
      </c>
      <c r="F283" s="5" t="s">
        <v>31</v>
      </c>
      <c r="G283" s="5">
        <v>7903</v>
      </c>
      <c r="H283" s="5" t="s">
        <v>98</v>
      </c>
      <c r="I283" s="23">
        <v>1.09060953871875</v>
      </c>
      <c r="J283" s="6" t="str">
        <f>IF(I283&gt;=40,"Above 40 Lacs",IF(AND(I283&gt;=25,I283&lt;40),"Between 25 - 40 Lacs",IF(AND(I283&gt;=15,I283&lt;25),"Between 15 - 25 Lacs","Less than 15 Lacs")))</f>
        <v>Less than 15 Lacs</v>
      </c>
    </row>
    <row r="284" spans="1:10" x14ac:dyDescent="0.3">
      <c r="A284" s="6" t="s">
        <v>687</v>
      </c>
      <c r="B284" s="5" t="s">
        <v>11</v>
      </c>
      <c r="C284" s="7">
        <v>771</v>
      </c>
      <c r="D284" s="5" t="s">
        <v>370</v>
      </c>
      <c r="E284" s="5">
        <v>766</v>
      </c>
      <c r="F284" s="5" t="s">
        <v>24</v>
      </c>
      <c r="G284" s="5">
        <v>35360</v>
      </c>
      <c r="H284" s="5" t="s">
        <v>518</v>
      </c>
      <c r="I284" s="23">
        <v>1.0905101474999999</v>
      </c>
      <c r="J284" s="6" t="str">
        <f>IF(I284&gt;=40,"Above 40 Lacs",IF(AND(I284&gt;=25,I284&lt;40),"Between 25 - 40 Lacs",IF(AND(I284&gt;=15,I284&lt;25),"Between 15 - 25 Lacs","Less than 15 Lacs")))</f>
        <v>Less than 15 Lacs</v>
      </c>
    </row>
    <row r="285" spans="1:10" x14ac:dyDescent="0.3">
      <c r="A285" s="6" t="s">
        <v>686</v>
      </c>
      <c r="B285" s="5" t="s">
        <v>5</v>
      </c>
      <c r="C285" s="7">
        <v>989</v>
      </c>
      <c r="D285" s="5" t="s">
        <v>279</v>
      </c>
      <c r="E285" s="5">
        <v>7642</v>
      </c>
      <c r="F285" s="5" t="s">
        <v>42</v>
      </c>
      <c r="G285" s="5">
        <v>37264</v>
      </c>
      <c r="H285" s="5" t="s">
        <v>612</v>
      </c>
      <c r="I285" s="23">
        <v>1.0878725747187501</v>
      </c>
      <c r="J285" s="6" t="str">
        <f>IF(I285&gt;=40,"Above 40 Lacs",IF(AND(I285&gt;=25,I285&lt;40),"Between 25 - 40 Lacs",IF(AND(I285&gt;=15,I285&lt;25),"Between 15 - 25 Lacs","Less than 15 Lacs")))</f>
        <v>Less than 15 Lacs</v>
      </c>
    </row>
    <row r="286" spans="1:10" x14ac:dyDescent="0.3">
      <c r="A286" s="6" t="s">
        <v>687</v>
      </c>
      <c r="B286" s="5" t="s">
        <v>11</v>
      </c>
      <c r="C286" s="7">
        <v>1574</v>
      </c>
      <c r="D286" s="5" t="s">
        <v>142</v>
      </c>
      <c r="E286" s="5">
        <v>36931</v>
      </c>
      <c r="F286" s="5" t="s">
        <v>12</v>
      </c>
      <c r="G286" s="5">
        <v>13260</v>
      </c>
      <c r="H286" s="5" t="s">
        <v>141</v>
      </c>
      <c r="I286" s="23">
        <v>1.0864344998125002</v>
      </c>
      <c r="J286" s="6" t="str">
        <f>IF(I286&gt;=40,"Above 40 Lacs",IF(AND(I286&gt;=25,I286&lt;40),"Between 25 - 40 Lacs",IF(AND(I286&gt;=15,I286&lt;25),"Between 15 - 25 Lacs","Less than 15 Lacs")))</f>
        <v>Less than 15 Lacs</v>
      </c>
    </row>
    <row r="287" spans="1:10" x14ac:dyDescent="0.3">
      <c r="A287" s="6" t="s">
        <v>688</v>
      </c>
      <c r="B287" s="5" t="s">
        <v>15</v>
      </c>
      <c r="C287" s="7">
        <v>2356</v>
      </c>
      <c r="D287" s="5" t="s">
        <v>241</v>
      </c>
      <c r="E287" s="5">
        <v>8987</v>
      </c>
      <c r="F287" s="5" t="s">
        <v>163</v>
      </c>
      <c r="G287" s="5">
        <v>36766</v>
      </c>
      <c r="H287" s="5" t="s">
        <v>562</v>
      </c>
      <c r="I287" s="23">
        <v>1.0852672457500001</v>
      </c>
      <c r="J287" s="6" t="str">
        <f>IF(I287&gt;=40,"Above 40 Lacs",IF(AND(I287&gt;=25,I287&lt;40),"Between 25 - 40 Lacs",IF(AND(I287&gt;=15,I287&lt;25),"Between 15 - 25 Lacs","Less than 15 Lacs")))</f>
        <v>Less than 15 Lacs</v>
      </c>
    </row>
    <row r="288" spans="1:10" x14ac:dyDescent="0.3">
      <c r="A288" s="6" t="s">
        <v>689</v>
      </c>
      <c r="B288" s="5" t="s">
        <v>20</v>
      </c>
      <c r="C288" s="7">
        <v>1082</v>
      </c>
      <c r="D288" s="5" t="s">
        <v>246</v>
      </c>
      <c r="E288" s="5">
        <v>1192</v>
      </c>
      <c r="F288" s="5" t="s">
        <v>21</v>
      </c>
      <c r="G288" s="5">
        <v>26950</v>
      </c>
      <c r="H288" s="5" t="s">
        <v>392</v>
      </c>
      <c r="I288" s="23">
        <v>1.074896625</v>
      </c>
      <c r="J288" s="6" t="str">
        <f>IF(I288&gt;=40,"Above 40 Lacs",IF(AND(I288&gt;=25,I288&lt;40),"Between 25 - 40 Lacs",IF(AND(I288&gt;=15,I288&lt;25),"Between 15 - 25 Lacs","Less than 15 Lacs")))</f>
        <v>Less than 15 Lacs</v>
      </c>
    </row>
    <row r="289" spans="1:10" x14ac:dyDescent="0.3">
      <c r="A289" s="6" t="s">
        <v>688</v>
      </c>
      <c r="B289" s="5" t="s">
        <v>15</v>
      </c>
      <c r="C289" s="7">
        <v>490</v>
      </c>
      <c r="D289" s="5" t="s">
        <v>248</v>
      </c>
      <c r="E289" s="5">
        <v>8987</v>
      </c>
      <c r="F289" s="5" t="s">
        <v>163</v>
      </c>
      <c r="G289" s="5">
        <v>37484</v>
      </c>
      <c r="H289" s="5" t="s">
        <v>630</v>
      </c>
      <c r="I289" s="23">
        <v>1.0744687949062499</v>
      </c>
      <c r="J289" s="6" t="str">
        <f>IF(I289&gt;=40,"Above 40 Lacs",IF(AND(I289&gt;=25,I289&lt;40),"Between 25 - 40 Lacs",IF(AND(I289&gt;=15,I289&lt;25),"Between 15 - 25 Lacs","Less than 15 Lacs")))</f>
        <v>Less than 15 Lacs</v>
      </c>
    </row>
    <row r="290" spans="1:10" x14ac:dyDescent="0.3">
      <c r="A290" s="6" t="s">
        <v>687</v>
      </c>
      <c r="B290" s="5" t="s">
        <v>11</v>
      </c>
      <c r="C290" s="7">
        <v>153</v>
      </c>
      <c r="D290" s="5" t="s">
        <v>372</v>
      </c>
      <c r="E290" s="5">
        <v>36931</v>
      </c>
      <c r="F290" s="5" t="s">
        <v>12</v>
      </c>
      <c r="G290" s="5">
        <v>37144</v>
      </c>
      <c r="H290" s="5" t="s">
        <v>598</v>
      </c>
      <c r="I290" s="23">
        <v>1.0678695213124993</v>
      </c>
      <c r="J290" s="6" t="str">
        <f>IF(I290&gt;=40,"Above 40 Lacs",IF(AND(I290&gt;=25,I290&lt;40),"Between 25 - 40 Lacs",IF(AND(I290&gt;=15,I290&lt;25),"Between 15 - 25 Lacs","Less than 15 Lacs")))</f>
        <v>Less than 15 Lacs</v>
      </c>
    </row>
    <row r="291" spans="1:10" x14ac:dyDescent="0.3">
      <c r="A291" s="6" t="s">
        <v>689</v>
      </c>
      <c r="B291" s="5" t="s">
        <v>20</v>
      </c>
      <c r="C291" s="7">
        <v>1000</v>
      </c>
      <c r="D291" s="5" t="s">
        <v>116</v>
      </c>
      <c r="E291" s="5">
        <v>897</v>
      </c>
      <c r="F291" s="5" t="s">
        <v>31</v>
      </c>
      <c r="G291" s="5">
        <v>30669</v>
      </c>
      <c r="H291" s="5" t="s">
        <v>432</v>
      </c>
      <c r="I291" s="23">
        <v>1.06776920528125</v>
      </c>
      <c r="J291" s="6" t="str">
        <f>IF(I291&gt;=40,"Above 40 Lacs",IF(AND(I291&gt;=25,I291&lt;40),"Between 25 - 40 Lacs",IF(AND(I291&gt;=15,I291&lt;25),"Between 15 - 25 Lacs","Less than 15 Lacs")))</f>
        <v>Less than 15 Lacs</v>
      </c>
    </row>
    <row r="292" spans="1:10" x14ac:dyDescent="0.3">
      <c r="A292" s="6" t="s">
        <v>689</v>
      </c>
      <c r="B292" s="5" t="s">
        <v>20</v>
      </c>
      <c r="C292" s="7">
        <v>1259</v>
      </c>
      <c r="D292" s="5" t="s">
        <v>387</v>
      </c>
      <c r="E292" s="5">
        <v>7900</v>
      </c>
      <c r="F292" s="5" t="s">
        <v>55</v>
      </c>
      <c r="G292" s="5">
        <v>32373</v>
      </c>
      <c r="H292" s="5" t="s">
        <v>458</v>
      </c>
      <c r="I292" s="23">
        <v>1.0640468746874998</v>
      </c>
      <c r="J292" s="6" t="str">
        <f>IF(I292&gt;=40,"Above 40 Lacs",IF(AND(I292&gt;=25,I292&lt;40),"Between 25 - 40 Lacs",IF(AND(I292&gt;=15,I292&lt;25),"Between 15 - 25 Lacs","Less than 15 Lacs")))</f>
        <v>Less than 15 Lacs</v>
      </c>
    </row>
    <row r="293" spans="1:10" x14ac:dyDescent="0.3">
      <c r="A293" s="6" t="s">
        <v>689</v>
      </c>
      <c r="B293" s="5" t="s">
        <v>20</v>
      </c>
      <c r="C293" s="7">
        <v>648</v>
      </c>
      <c r="D293" s="5" t="s">
        <v>186</v>
      </c>
      <c r="E293" s="5">
        <v>7258</v>
      </c>
      <c r="F293" s="5" t="s">
        <v>67</v>
      </c>
      <c r="G293" s="5">
        <v>37209</v>
      </c>
      <c r="H293" s="5" t="s">
        <v>601</v>
      </c>
      <c r="I293" s="23">
        <v>1.0548465441249995</v>
      </c>
      <c r="J293" s="6" t="str">
        <f>IF(I293&gt;=40,"Above 40 Lacs",IF(AND(I293&gt;=25,I293&lt;40),"Between 25 - 40 Lacs",IF(AND(I293&gt;=15,I293&lt;25),"Between 15 - 25 Lacs","Less than 15 Lacs")))</f>
        <v>Less than 15 Lacs</v>
      </c>
    </row>
    <row r="294" spans="1:10" x14ac:dyDescent="0.3">
      <c r="A294" s="6" t="s">
        <v>686</v>
      </c>
      <c r="B294" s="5" t="s">
        <v>5</v>
      </c>
      <c r="C294" s="7">
        <v>116</v>
      </c>
      <c r="D294" s="5" t="s">
        <v>272</v>
      </c>
      <c r="E294" s="5">
        <v>16123</v>
      </c>
      <c r="F294" s="5" t="s">
        <v>92</v>
      </c>
      <c r="G294" s="5">
        <v>24407</v>
      </c>
      <c r="H294" s="5" t="s">
        <v>343</v>
      </c>
      <c r="I294" s="23">
        <v>1.0530976072812501</v>
      </c>
      <c r="J294" s="6" t="str">
        <f>IF(I294&gt;=40,"Above 40 Lacs",IF(AND(I294&gt;=25,I294&lt;40),"Between 25 - 40 Lacs",IF(AND(I294&gt;=15,I294&lt;25),"Between 15 - 25 Lacs","Less than 15 Lacs")))</f>
        <v>Less than 15 Lacs</v>
      </c>
    </row>
    <row r="295" spans="1:10" x14ac:dyDescent="0.3">
      <c r="A295" s="6" t="s">
        <v>689</v>
      </c>
      <c r="B295" s="5" t="s">
        <v>20</v>
      </c>
      <c r="C295" s="7">
        <v>561</v>
      </c>
      <c r="D295" s="5" t="s">
        <v>150</v>
      </c>
      <c r="E295" s="5">
        <v>1192</v>
      </c>
      <c r="F295" s="5" t="s">
        <v>21</v>
      </c>
      <c r="G295" s="5">
        <v>19967</v>
      </c>
      <c r="H295" s="5" t="s">
        <v>245</v>
      </c>
      <c r="I295" s="23">
        <v>1.0481179917500005</v>
      </c>
      <c r="J295" s="6" t="str">
        <f>IF(I295&gt;=40,"Above 40 Lacs",IF(AND(I295&gt;=25,I295&lt;40),"Between 25 - 40 Lacs",IF(AND(I295&gt;=15,I295&lt;25),"Between 15 - 25 Lacs","Less than 15 Lacs")))</f>
        <v>Less than 15 Lacs</v>
      </c>
    </row>
    <row r="296" spans="1:10" x14ac:dyDescent="0.3">
      <c r="A296" s="6" t="s">
        <v>688</v>
      </c>
      <c r="B296" s="5" t="s">
        <v>15</v>
      </c>
      <c r="C296" s="7">
        <v>1032</v>
      </c>
      <c r="D296" s="5" t="s">
        <v>200</v>
      </c>
      <c r="E296" s="5">
        <v>19526</v>
      </c>
      <c r="F296" s="5" t="s">
        <v>36</v>
      </c>
      <c r="G296" s="5">
        <v>34526</v>
      </c>
      <c r="H296" s="5" t="s">
        <v>499</v>
      </c>
      <c r="I296" s="23">
        <v>1.0468518540312495</v>
      </c>
      <c r="J296" s="6" t="str">
        <f>IF(I296&gt;=40,"Above 40 Lacs",IF(AND(I296&gt;=25,I296&lt;40),"Between 25 - 40 Lacs",IF(AND(I296&gt;=15,I296&lt;25),"Between 15 - 25 Lacs","Less than 15 Lacs")))</f>
        <v>Less than 15 Lacs</v>
      </c>
    </row>
    <row r="297" spans="1:10" x14ac:dyDescent="0.3">
      <c r="A297" s="6" t="s">
        <v>686</v>
      </c>
      <c r="B297" s="5" t="s">
        <v>5</v>
      </c>
      <c r="C297" s="7">
        <v>476</v>
      </c>
      <c r="D297" s="5" t="s">
        <v>113</v>
      </c>
      <c r="E297" s="5">
        <v>995</v>
      </c>
      <c r="F297" s="5" t="s">
        <v>97</v>
      </c>
      <c r="G297" s="5">
        <v>17297</v>
      </c>
      <c r="H297" s="5" t="s">
        <v>193</v>
      </c>
      <c r="I297" s="23">
        <v>1.0454649491874999</v>
      </c>
      <c r="J297" s="6" t="str">
        <f>IF(I297&gt;=40,"Above 40 Lacs",IF(AND(I297&gt;=25,I297&lt;40),"Between 25 - 40 Lacs",IF(AND(I297&gt;=15,I297&lt;25),"Between 15 - 25 Lacs","Less than 15 Lacs")))</f>
        <v>Less than 15 Lacs</v>
      </c>
    </row>
    <row r="298" spans="1:10" x14ac:dyDescent="0.3">
      <c r="A298" s="6" t="s">
        <v>689</v>
      </c>
      <c r="B298" s="5" t="s">
        <v>20</v>
      </c>
      <c r="C298" s="7">
        <v>821</v>
      </c>
      <c r="D298" s="5" t="s">
        <v>408</v>
      </c>
      <c r="E298" s="5">
        <v>897</v>
      </c>
      <c r="F298" s="5" t="s">
        <v>31</v>
      </c>
      <c r="G298" s="5">
        <v>36424</v>
      </c>
      <c r="H298" s="5" t="s">
        <v>552</v>
      </c>
      <c r="I298" s="23">
        <v>1.0258077934374998</v>
      </c>
      <c r="J298" s="6" t="str">
        <f>IF(I298&gt;=40,"Above 40 Lacs",IF(AND(I298&gt;=25,I298&lt;40),"Between 25 - 40 Lacs",IF(AND(I298&gt;=15,I298&lt;25),"Between 15 - 25 Lacs","Less than 15 Lacs")))</f>
        <v>Less than 15 Lacs</v>
      </c>
    </row>
    <row r="299" spans="1:10" x14ac:dyDescent="0.3">
      <c r="A299" s="6" t="s">
        <v>688</v>
      </c>
      <c r="B299" s="5" t="s">
        <v>15</v>
      </c>
      <c r="C299" s="7">
        <v>487</v>
      </c>
      <c r="D299" s="5" t="s">
        <v>196</v>
      </c>
      <c r="E299" s="5">
        <v>8841</v>
      </c>
      <c r="F299" s="5" t="s">
        <v>64</v>
      </c>
      <c r="G299" s="5">
        <v>36525</v>
      </c>
      <c r="H299" s="5" t="s">
        <v>554</v>
      </c>
      <c r="I299" s="23">
        <v>1.0255998043437502</v>
      </c>
      <c r="J299" s="6" t="str">
        <f>IF(I299&gt;=40,"Above 40 Lacs",IF(AND(I299&gt;=25,I299&lt;40),"Between 25 - 40 Lacs",IF(AND(I299&gt;=15,I299&lt;25),"Between 15 - 25 Lacs","Less than 15 Lacs")))</f>
        <v>Less than 15 Lacs</v>
      </c>
    </row>
    <row r="300" spans="1:10" x14ac:dyDescent="0.3">
      <c r="A300" s="6" t="s">
        <v>686</v>
      </c>
      <c r="B300" s="5" t="s">
        <v>5</v>
      </c>
      <c r="C300" s="7">
        <v>176</v>
      </c>
      <c r="D300" s="5" t="s">
        <v>338</v>
      </c>
      <c r="E300" s="5">
        <v>1390</v>
      </c>
      <c r="F300" s="5" t="s">
        <v>6</v>
      </c>
      <c r="G300" s="5">
        <v>37663</v>
      </c>
      <c r="H300" s="5" t="s">
        <v>654</v>
      </c>
      <c r="I300" s="23">
        <v>1.0178035115624997</v>
      </c>
      <c r="J300" s="6" t="str">
        <f>IF(I300&gt;=40,"Above 40 Lacs",IF(AND(I300&gt;=25,I300&lt;40),"Between 25 - 40 Lacs",IF(AND(I300&gt;=15,I300&lt;25),"Between 15 - 25 Lacs","Less than 15 Lacs")))</f>
        <v>Less than 15 Lacs</v>
      </c>
    </row>
    <row r="301" spans="1:10" x14ac:dyDescent="0.3">
      <c r="A301" s="6" t="s">
        <v>687</v>
      </c>
      <c r="B301" s="5" t="s">
        <v>11</v>
      </c>
      <c r="C301" s="7">
        <v>4467</v>
      </c>
      <c r="D301" s="5" t="s">
        <v>331</v>
      </c>
      <c r="E301" s="5">
        <v>36931</v>
      </c>
      <c r="F301" s="5" t="s">
        <v>12</v>
      </c>
      <c r="G301" s="5">
        <v>37205</v>
      </c>
      <c r="H301" s="5" t="s">
        <v>600</v>
      </c>
      <c r="I301" s="23">
        <v>1.0175926612500001</v>
      </c>
      <c r="J301" s="6" t="str">
        <f>IF(I301&gt;=40,"Above 40 Lacs",IF(AND(I301&gt;=25,I301&lt;40),"Between 25 - 40 Lacs",IF(AND(I301&gt;=15,I301&lt;25),"Between 15 - 25 Lacs","Less than 15 Lacs")))</f>
        <v>Less than 15 Lacs</v>
      </c>
    </row>
    <row r="302" spans="1:10" x14ac:dyDescent="0.3">
      <c r="A302" s="6" t="s">
        <v>687</v>
      </c>
      <c r="B302" s="5" t="s">
        <v>11</v>
      </c>
      <c r="C302" s="7">
        <v>608</v>
      </c>
      <c r="D302" s="5" t="s">
        <v>649</v>
      </c>
      <c r="E302" s="5">
        <v>36931</v>
      </c>
      <c r="F302" s="5" t="s">
        <v>12</v>
      </c>
      <c r="G302" s="5">
        <v>37618</v>
      </c>
      <c r="H302" s="5" t="s">
        <v>651</v>
      </c>
      <c r="I302" s="23">
        <v>1.0174452179687501</v>
      </c>
      <c r="J302" s="6" t="str">
        <f>IF(I302&gt;=40,"Above 40 Lacs",IF(AND(I302&gt;=25,I302&lt;40),"Between 25 - 40 Lacs",IF(AND(I302&gt;=15,I302&lt;25),"Between 15 - 25 Lacs","Less than 15 Lacs")))</f>
        <v>Less than 15 Lacs</v>
      </c>
    </row>
    <row r="303" spans="1:10" x14ac:dyDescent="0.3">
      <c r="A303" s="6" t="s">
        <v>687</v>
      </c>
      <c r="B303" s="5" t="s">
        <v>11</v>
      </c>
      <c r="C303" s="7">
        <v>848</v>
      </c>
      <c r="D303" s="5" t="s">
        <v>167</v>
      </c>
      <c r="E303" s="5">
        <v>36931</v>
      </c>
      <c r="F303" s="5" t="s">
        <v>12</v>
      </c>
      <c r="G303" s="5">
        <v>25157</v>
      </c>
      <c r="H303" s="5" t="s">
        <v>357</v>
      </c>
      <c r="I303" s="23">
        <v>1.0120298880625005</v>
      </c>
      <c r="J303" s="6" t="str">
        <f>IF(I303&gt;=40,"Above 40 Lacs",IF(AND(I303&gt;=25,I303&lt;40),"Between 25 - 40 Lacs",IF(AND(I303&gt;=15,I303&lt;25),"Between 15 - 25 Lacs","Less than 15 Lacs")))</f>
        <v>Less than 15 Lacs</v>
      </c>
    </row>
    <row r="304" spans="1:10" x14ac:dyDescent="0.3">
      <c r="A304" s="6" t="s">
        <v>687</v>
      </c>
      <c r="B304" s="5" t="s">
        <v>11</v>
      </c>
      <c r="C304" s="7">
        <v>6119</v>
      </c>
      <c r="D304" s="5" t="s">
        <v>71</v>
      </c>
      <c r="E304" s="5">
        <v>766</v>
      </c>
      <c r="F304" s="5" t="s">
        <v>24</v>
      </c>
      <c r="G304" s="5">
        <v>37097</v>
      </c>
      <c r="H304" s="5" t="s">
        <v>594</v>
      </c>
      <c r="I304" s="23">
        <v>1.0033257757812502</v>
      </c>
      <c r="J304" s="6" t="str">
        <f>IF(I304&gt;=40,"Above 40 Lacs",IF(AND(I304&gt;=25,I304&lt;40),"Between 25 - 40 Lacs",IF(AND(I304&gt;=15,I304&lt;25),"Between 15 - 25 Lacs","Less than 15 Lacs")))</f>
        <v>Less than 15 Lacs</v>
      </c>
    </row>
    <row r="305" spans="1:10" x14ac:dyDescent="0.3">
      <c r="A305" s="6" t="s">
        <v>688</v>
      </c>
      <c r="B305" s="5" t="s">
        <v>15</v>
      </c>
      <c r="C305" s="7">
        <v>2730</v>
      </c>
      <c r="D305" s="5" t="s">
        <v>226</v>
      </c>
      <c r="E305" s="5">
        <v>7053</v>
      </c>
      <c r="F305" s="5" t="s">
        <v>128</v>
      </c>
      <c r="G305" s="5">
        <v>34794</v>
      </c>
      <c r="H305" s="5" t="s">
        <v>503</v>
      </c>
      <c r="I305" s="23">
        <v>1.0010677897500002</v>
      </c>
      <c r="J305" s="6" t="str">
        <f>IF(I305&gt;=40,"Above 40 Lacs",IF(AND(I305&gt;=25,I305&lt;40),"Between 25 - 40 Lacs",IF(AND(I305&gt;=15,I305&lt;25),"Between 15 - 25 Lacs","Less than 15 Lacs")))</f>
        <v>Less than 15 Lacs</v>
      </c>
    </row>
    <row r="306" spans="1:10" x14ac:dyDescent="0.3">
      <c r="A306" s="6" t="s">
        <v>686</v>
      </c>
      <c r="B306" s="5" t="s">
        <v>5</v>
      </c>
      <c r="C306" s="7">
        <v>10537</v>
      </c>
      <c r="D306" s="5" t="s">
        <v>350</v>
      </c>
      <c r="E306" s="5">
        <v>1390</v>
      </c>
      <c r="F306" s="5" t="s">
        <v>6</v>
      </c>
      <c r="G306" s="5">
        <v>37136</v>
      </c>
      <c r="H306" s="5" t="s">
        <v>597</v>
      </c>
      <c r="I306" s="23">
        <v>0.99039936471875001</v>
      </c>
      <c r="J306" s="6" t="str">
        <f>IF(I306&gt;=40,"Above 40 Lacs",IF(AND(I306&gt;=25,I306&lt;40),"Between 25 - 40 Lacs",IF(AND(I306&gt;=15,I306&lt;25),"Between 15 - 25 Lacs","Less than 15 Lacs")))</f>
        <v>Less than 15 Lacs</v>
      </c>
    </row>
    <row r="307" spans="1:10" x14ac:dyDescent="0.3">
      <c r="A307" s="6" t="s">
        <v>688</v>
      </c>
      <c r="B307" s="5" t="s">
        <v>15</v>
      </c>
      <c r="C307" s="7">
        <v>855</v>
      </c>
      <c r="D307" s="5" t="s">
        <v>564</v>
      </c>
      <c r="E307" s="5">
        <v>19526</v>
      </c>
      <c r="F307" s="5" t="s">
        <v>36</v>
      </c>
      <c r="G307" s="5">
        <v>36775</v>
      </c>
      <c r="H307" s="5" t="s">
        <v>563</v>
      </c>
      <c r="I307" s="23">
        <v>0.99020342787499982</v>
      </c>
      <c r="J307" s="6" t="str">
        <f>IF(I307&gt;=40,"Above 40 Lacs",IF(AND(I307&gt;=25,I307&lt;40),"Between 25 - 40 Lacs",IF(AND(I307&gt;=15,I307&lt;25),"Between 15 - 25 Lacs","Less than 15 Lacs")))</f>
        <v>Less than 15 Lacs</v>
      </c>
    </row>
    <row r="308" spans="1:10" x14ac:dyDescent="0.3">
      <c r="A308" s="6" t="s">
        <v>688</v>
      </c>
      <c r="B308" s="5" t="s">
        <v>15</v>
      </c>
      <c r="C308" s="7">
        <v>134</v>
      </c>
      <c r="D308" s="5" t="s">
        <v>14</v>
      </c>
      <c r="E308" s="5">
        <v>942</v>
      </c>
      <c r="F308" s="5" t="s">
        <v>16</v>
      </c>
      <c r="G308" s="5">
        <v>30019</v>
      </c>
      <c r="H308" s="5" t="s">
        <v>423</v>
      </c>
      <c r="I308" s="23">
        <v>0.98511966987499999</v>
      </c>
      <c r="J308" s="6" t="str">
        <f>IF(I308&gt;=40,"Above 40 Lacs",IF(AND(I308&gt;=25,I308&lt;40),"Between 25 - 40 Lacs",IF(AND(I308&gt;=15,I308&lt;25),"Between 15 - 25 Lacs","Less than 15 Lacs")))</f>
        <v>Less than 15 Lacs</v>
      </c>
    </row>
    <row r="309" spans="1:10" x14ac:dyDescent="0.3">
      <c r="A309" s="6" t="s">
        <v>688</v>
      </c>
      <c r="B309" s="5" t="s">
        <v>15</v>
      </c>
      <c r="C309" s="7">
        <v>1095</v>
      </c>
      <c r="D309" s="5" t="s">
        <v>313</v>
      </c>
      <c r="E309" s="5">
        <v>8987</v>
      </c>
      <c r="F309" s="5" t="s">
        <v>163</v>
      </c>
      <c r="G309" s="5">
        <v>35934</v>
      </c>
      <c r="H309" s="5" t="s">
        <v>530</v>
      </c>
      <c r="I309" s="23">
        <v>0.98489180450000025</v>
      </c>
      <c r="J309" s="6" t="str">
        <f>IF(I309&gt;=40,"Above 40 Lacs",IF(AND(I309&gt;=25,I309&lt;40),"Between 25 - 40 Lacs",IF(AND(I309&gt;=15,I309&lt;25),"Between 15 - 25 Lacs","Less than 15 Lacs")))</f>
        <v>Less than 15 Lacs</v>
      </c>
    </row>
    <row r="310" spans="1:10" x14ac:dyDescent="0.3">
      <c r="A310" s="6" t="s">
        <v>686</v>
      </c>
      <c r="B310" s="5" t="s">
        <v>5</v>
      </c>
      <c r="C310" s="7">
        <v>645</v>
      </c>
      <c r="D310" s="5" t="s">
        <v>208</v>
      </c>
      <c r="E310" s="5">
        <v>1390</v>
      </c>
      <c r="F310" s="5" t="s">
        <v>6</v>
      </c>
      <c r="G310" s="5">
        <v>32824</v>
      </c>
      <c r="H310" s="5" t="s">
        <v>466</v>
      </c>
      <c r="I310" s="23">
        <v>0.98334210628124941</v>
      </c>
      <c r="J310" s="6" t="str">
        <f>IF(I310&gt;=40,"Above 40 Lacs",IF(AND(I310&gt;=25,I310&lt;40),"Between 25 - 40 Lacs",IF(AND(I310&gt;=15,I310&lt;25),"Between 15 - 25 Lacs","Less than 15 Lacs")))</f>
        <v>Less than 15 Lacs</v>
      </c>
    </row>
    <row r="311" spans="1:10" x14ac:dyDescent="0.3">
      <c r="A311" s="6" t="s">
        <v>688</v>
      </c>
      <c r="B311" s="5" t="s">
        <v>15</v>
      </c>
      <c r="C311" s="7">
        <v>761</v>
      </c>
      <c r="D311" s="5" t="s">
        <v>160</v>
      </c>
      <c r="E311" s="5">
        <v>1891</v>
      </c>
      <c r="F311" s="5" t="s">
        <v>49</v>
      </c>
      <c r="G311" s="5">
        <v>17203</v>
      </c>
      <c r="H311" s="5" t="s">
        <v>191</v>
      </c>
      <c r="I311" s="23">
        <v>0.98319844612499996</v>
      </c>
      <c r="J311" s="6" t="str">
        <f>IF(I311&gt;=40,"Above 40 Lacs",IF(AND(I311&gt;=25,I311&lt;40),"Between 25 - 40 Lacs",IF(AND(I311&gt;=15,I311&lt;25),"Between 15 - 25 Lacs","Less than 15 Lacs")))</f>
        <v>Less than 15 Lacs</v>
      </c>
    </row>
    <row r="312" spans="1:10" x14ac:dyDescent="0.3">
      <c r="A312" s="6" t="s">
        <v>687</v>
      </c>
      <c r="B312" s="5" t="s">
        <v>11</v>
      </c>
      <c r="C312" s="7">
        <v>4467</v>
      </c>
      <c r="D312" s="5" t="s">
        <v>331</v>
      </c>
      <c r="E312" s="5">
        <v>36931</v>
      </c>
      <c r="F312" s="5" t="s">
        <v>12</v>
      </c>
      <c r="G312" s="5">
        <v>32893</v>
      </c>
      <c r="H312" s="5" t="s">
        <v>468</v>
      </c>
      <c r="I312" s="23">
        <v>0.98158796671874959</v>
      </c>
      <c r="J312" s="6" t="str">
        <f>IF(I312&gt;=40,"Above 40 Lacs",IF(AND(I312&gt;=25,I312&lt;40),"Between 25 - 40 Lacs",IF(AND(I312&gt;=15,I312&lt;25),"Between 15 - 25 Lacs","Less than 15 Lacs")))</f>
        <v>Less than 15 Lacs</v>
      </c>
    </row>
    <row r="313" spans="1:10" x14ac:dyDescent="0.3">
      <c r="A313" s="6" t="s">
        <v>689</v>
      </c>
      <c r="B313" s="5" t="s">
        <v>20</v>
      </c>
      <c r="C313" s="7">
        <v>1000</v>
      </c>
      <c r="D313" s="5" t="s">
        <v>116</v>
      </c>
      <c r="E313" s="5">
        <v>897</v>
      </c>
      <c r="F313" s="5" t="s">
        <v>31</v>
      </c>
      <c r="G313" s="5">
        <v>33163</v>
      </c>
      <c r="H313" s="5" t="s">
        <v>474</v>
      </c>
      <c r="I313" s="23">
        <v>0.97564500199999982</v>
      </c>
      <c r="J313" s="6" t="str">
        <f>IF(I313&gt;=40,"Above 40 Lacs",IF(AND(I313&gt;=25,I313&lt;40),"Between 25 - 40 Lacs",IF(AND(I313&gt;=15,I313&lt;25),"Between 15 - 25 Lacs","Less than 15 Lacs")))</f>
        <v>Less than 15 Lacs</v>
      </c>
    </row>
    <row r="314" spans="1:10" x14ac:dyDescent="0.3">
      <c r="A314" s="6" t="s">
        <v>689</v>
      </c>
      <c r="B314" s="5" t="s">
        <v>20</v>
      </c>
      <c r="C314" s="7">
        <v>5582</v>
      </c>
      <c r="D314" s="5" t="s">
        <v>87</v>
      </c>
      <c r="E314" s="5">
        <v>7900</v>
      </c>
      <c r="F314" s="5" t="s">
        <v>55</v>
      </c>
      <c r="G314" s="5">
        <v>37674</v>
      </c>
      <c r="H314" s="5" t="s">
        <v>655</v>
      </c>
      <c r="I314" s="23">
        <v>0.97227684109375045</v>
      </c>
      <c r="J314" s="6" t="str">
        <f>IF(I314&gt;=40,"Above 40 Lacs",IF(AND(I314&gt;=25,I314&lt;40),"Between 25 - 40 Lacs",IF(AND(I314&gt;=15,I314&lt;25),"Between 15 - 25 Lacs","Less than 15 Lacs")))</f>
        <v>Less than 15 Lacs</v>
      </c>
    </row>
    <row r="315" spans="1:10" x14ac:dyDescent="0.3">
      <c r="A315" s="6" t="s">
        <v>689</v>
      </c>
      <c r="B315" s="5" t="s">
        <v>20</v>
      </c>
      <c r="C315" s="7">
        <v>1259</v>
      </c>
      <c r="D315" s="5" t="s">
        <v>387</v>
      </c>
      <c r="E315" s="5">
        <v>7900</v>
      </c>
      <c r="F315" s="5" t="s">
        <v>55</v>
      </c>
      <c r="G315" s="5">
        <v>26506</v>
      </c>
      <c r="H315" s="5" t="s">
        <v>386</v>
      </c>
      <c r="I315" s="23">
        <v>0.97088298437499987</v>
      </c>
      <c r="J315" s="6" t="str">
        <f>IF(I315&gt;=40,"Above 40 Lacs",IF(AND(I315&gt;=25,I315&lt;40),"Between 25 - 40 Lacs",IF(AND(I315&gt;=15,I315&lt;25),"Between 15 - 25 Lacs","Less than 15 Lacs")))</f>
        <v>Less than 15 Lacs</v>
      </c>
    </row>
    <row r="316" spans="1:10" x14ac:dyDescent="0.3">
      <c r="A316" s="6" t="s">
        <v>688</v>
      </c>
      <c r="B316" s="5" t="s">
        <v>15</v>
      </c>
      <c r="C316" s="7">
        <v>115</v>
      </c>
      <c r="D316" s="5" t="s">
        <v>397</v>
      </c>
      <c r="E316" s="5">
        <v>7053</v>
      </c>
      <c r="F316" s="5" t="s">
        <v>128</v>
      </c>
      <c r="G316" s="5">
        <v>37561</v>
      </c>
      <c r="H316" s="5" t="s">
        <v>638</v>
      </c>
      <c r="I316" s="23">
        <v>0.96425477843749985</v>
      </c>
      <c r="J316" s="6" t="str">
        <f>IF(I316&gt;=40,"Above 40 Lacs",IF(AND(I316&gt;=25,I316&lt;40),"Between 25 - 40 Lacs",IF(AND(I316&gt;=15,I316&lt;25),"Between 15 - 25 Lacs","Less than 15 Lacs")))</f>
        <v>Less than 15 Lacs</v>
      </c>
    </row>
    <row r="317" spans="1:10" x14ac:dyDescent="0.3">
      <c r="A317" s="6" t="s">
        <v>689</v>
      </c>
      <c r="B317" s="5" t="s">
        <v>20</v>
      </c>
      <c r="C317" s="7">
        <v>561</v>
      </c>
      <c r="D317" s="5" t="s">
        <v>150</v>
      </c>
      <c r="E317" s="5">
        <v>1192</v>
      </c>
      <c r="F317" s="5" t="s">
        <v>21</v>
      </c>
      <c r="G317" s="5">
        <v>37040</v>
      </c>
      <c r="H317" s="5" t="s">
        <v>589</v>
      </c>
      <c r="I317" s="23">
        <v>0.94672465196874978</v>
      </c>
      <c r="J317" s="6" t="str">
        <f>IF(I317&gt;=40,"Above 40 Lacs",IF(AND(I317&gt;=25,I317&lt;40),"Between 25 - 40 Lacs",IF(AND(I317&gt;=15,I317&lt;25),"Between 15 - 25 Lacs","Less than 15 Lacs")))</f>
        <v>Less than 15 Lacs</v>
      </c>
    </row>
    <row r="318" spans="1:10" x14ac:dyDescent="0.3">
      <c r="A318" s="6" t="s">
        <v>688</v>
      </c>
      <c r="B318" s="5" t="s">
        <v>15</v>
      </c>
      <c r="C318" s="7">
        <v>1131</v>
      </c>
      <c r="D318" s="5" t="s">
        <v>257</v>
      </c>
      <c r="E318" s="5">
        <v>7053</v>
      </c>
      <c r="F318" s="5" t="s">
        <v>128</v>
      </c>
      <c r="G318" s="5">
        <v>35949</v>
      </c>
      <c r="H318" s="5" t="s">
        <v>533</v>
      </c>
      <c r="I318" s="23">
        <v>0.94566607912500011</v>
      </c>
      <c r="J318" s="6" t="str">
        <f>IF(I318&gt;=40,"Above 40 Lacs",IF(AND(I318&gt;=25,I318&lt;40),"Between 25 - 40 Lacs",IF(AND(I318&gt;=15,I318&lt;25),"Between 15 - 25 Lacs","Less than 15 Lacs")))</f>
        <v>Less than 15 Lacs</v>
      </c>
    </row>
    <row r="319" spans="1:10" x14ac:dyDescent="0.3">
      <c r="A319" s="6" t="s">
        <v>689</v>
      </c>
      <c r="B319" s="5" t="s">
        <v>20</v>
      </c>
      <c r="C319" s="7">
        <v>1314</v>
      </c>
      <c r="D319" s="5" t="s">
        <v>426</v>
      </c>
      <c r="E319" s="5">
        <v>7900</v>
      </c>
      <c r="F319" s="5" t="s">
        <v>55</v>
      </c>
      <c r="G319" s="5">
        <v>30195</v>
      </c>
      <c r="H319" s="5" t="s">
        <v>425</v>
      </c>
      <c r="I319" s="23">
        <v>0.9324506116875001</v>
      </c>
      <c r="J319" s="6" t="str">
        <f>IF(I319&gt;=40,"Above 40 Lacs",IF(AND(I319&gt;=25,I319&lt;40),"Between 25 - 40 Lacs",IF(AND(I319&gt;=15,I319&lt;25),"Between 15 - 25 Lacs","Less than 15 Lacs")))</f>
        <v>Less than 15 Lacs</v>
      </c>
    </row>
    <row r="320" spans="1:10" x14ac:dyDescent="0.3">
      <c r="A320" s="6" t="s">
        <v>686</v>
      </c>
      <c r="B320" s="5" t="s">
        <v>5</v>
      </c>
      <c r="C320" s="7">
        <v>874</v>
      </c>
      <c r="D320" s="5" t="s">
        <v>104</v>
      </c>
      <c r="E320" s="5">
        <v>1390</v>
      </c>
      <c r="F320" s="5" t="s">
        <v>6</v>
      </c>
      <c r="G320" s="5">
        <v>35870</v>
      </c>
      <c r="H320" s="5" t="s">
        <v>527</v>
      </c>
      <c r="I320" s="23">
        <v>0.92443852606250054</v>
      </c>
      <c r="J320" s="6" t="str">
        <f>IF(I320&gt;=40,"Above 40 Lacs",IF(AND(I320&gt;=25,I320&lt;40),"Between 25 - 40 Lacs",IF(AND(I320&gt;=15,I320&lt;25),"Between 15 - 25 Lacs","Less than 15 Lacs")))</f>
        <v>Less than 15 Lacs</v>
      </c>
    </row>
    <row r="321" spans="1:10" x14ac:dyDescent="0.3">
      <c r="A321" s="6" t="s">
        <v>686</v>
      </c>
      <c r="B321" s="5" t="s">
        <v>5</v>
      </c>
      <c r="C321" s="7">
        <v>874</v>
      </c>
      <c r="D321" s="5" t="s">
        <v>104</v>
      </c>
      <c r="E321" s="5">
        <v>1390</v>
      </c>
      <c r="F321" s="5" t="s">
        <v>6</v>
      </c>
      <c r="G321" s="5">
        <v>37476</v>
      </c>
      <c r="H321" s="5" t="s">
        <v>629</v>
      </c>
      <c r="I321" s="23">
        <v>0.92213460281250004</v>
      </c>
      <c r="J321" s="6" t="str">
        <f>IF(I321&gt;=40,"Above 40 Lacs",IF(AND(I321&gt;=25,I321&lt;40),"Between 25 - 40 Lacs",IF(AND(I321&gt;=15,I321&lt;25),"Between 15 - 25 Lacs","Less than 15 Lacs")))</f>
        <v>Less than 15 Lacs</v>
      </c>
    </row>
    <row r="322" spans="1:10" x14ac:dyDescent="0.3">
      <c r="A322" s="6" t="s">
        <v>689</v>
      </c>
      <c r="B322" s="5" t="s">
        <v>20</v>
      </c>
      <c r="C322" s="7">
        <v>5582</v>
      </c>
      <c r="D322" s="5" t="s">
        <v>87</v>
      </c>
      <c r="E322" s="5">
        <v>7900</v>
      </c>
      <c r="F322" s="5" t="s">
        <v>55</v>
      </c>
      <c r="G322" s="5">
        <v>7535</v>
      </c>
      <c r="H322" s="5" t="s">
        <v>86</v>
      </c>
      <c r="I322" s="23">
        <v>0.92048129631249975</v>
      </c>
      <c r="J322" s="6" t="str">
        <f>IF(I322&gt;=40,"Above 40 Lacs",IF(AND(I322&gt;=25,I322&lt;40),"Between 25 - 40 Lacs",IF(AND(I322&gt;=15,I322&lt;25),"Between 15 - 25 Lacs","Less than 15 Lacs")))</f>
        <v>Less than 15 Lacs</v>
      </c>
    </row>
    <row r="323" spans="1:10" x14ac:dyDescent="0.3">
      <c r="A323" s="6" t="s">
        <v>689</v>
      </c>
      <c r="B323" s="5" t="s">
        <v>20</v>
      </c>
      <c r="C323" s="7">
        <v>4727</v>
      </c>
      <c r="D323" s="5" t="s">
        <v>406</v>
      </c>
      <c r="E323" s="5">
        <v>7900</v>
      </c>
      <c r="F323" s="5" t="s">
        <v>55</v>
      </c>
      <c r="G323" s="5">
        <v>28293</v>
      </c>
      <c r="H323" s="5" t="s">
        <v>405</v>
      </c>
      <c r="I323" s="23">
        <v>0.91771923409374989</v>
      </c>
      <c r="J323" s="6" t="str">
        <f>IF(I323&gt;=40,"Above 40 Lacs",IF(AND(I323&gt;=25,I323&lt;40),"Between 25 - 40 Lacs",IF(AND(I323&gt;=15,I323&lt;25),"Between 15 - 25 Lacs","Less than 15 Lacs")))</f>
        <v>Less than 15 Lacs</v>
      </c>
    </row>
    <row r="324" spans="1:10" x14ac:dyDescent="0.3">
      <c r="A324" s="6" t="s">
        <v>689</v>
      </c>
      <c r="B324" s="5" t="s">
        <v>20</v>
      </c>
      <c r="C324" s="7">
        <v>2354</v>
      </c>
      <c r="D324" s="5" t="s">
        <v>354</v>
      </c>
      <c r="E324" s="5">
        <v>897</v>
      </c>
      <c r="F324" s="5" t="s">
        <v>31</v>
      </c>
      <c r="G324" s="5">
        <v>37567</v>
      </c>
      <c r="H324" s="5" t="s">
        <v>641</v>
      </c>
      <c r="I324" s="23">
        <v>0.88220562568750005</v>
      </c>
      <c r="J324" s="6" t="str">
        <f>IF(I324&gt;=40,"Above 40 Lacs",IF(AND(I324&gt;=25,I324&lt;40),"Between 25 - 40 Lacs",IF(AND(I324&gt;=15,I324&lt;25),"Between 15 - 25 Lacs","Less than 15 Lacs")))</f>
        <v>Less than 15 Lacs</v>
      </c>
    </row>
    <row r="325" spans="1:10" x14ac:dyDescent="0.3">
      <c r="A325" s="6" t="s">
        <v>686</v>
      </c>
      <c r="B325" s="5" t="s">
        <v>5</v>
      </c>
      <c r="C325" s="7">
        <v>10537</v>
      </c>
      <c r="D325" s="5" t="s">
        <v>350</v>
      </c>
      <c r="E325" s="5">
        <v>1390</v>
      </c>
      <c r="F325" s="5" t="s">
        <v>6</v>
      </c>
      <c r="G325" s="5">
        <v>37274</v>
      </c>
      <c r="H325" s="5" t="s">
        <v>615</v>
      </c>
      <c r="I325" s="23">
        <v>0.87547928981250012</v>
      </c>
      <c r="J325" s="6" t="str">
        <f>IF(I325&gt;=40,"Above 40 Lacs",IF(AND(I325&gt;=25,I325&lt;40),"Between 25 - 40 Lacs",IF(AND(I325&gt;=15,I325&lt;25),"Between 15 - 25 Lacs","Less than 15 Lacs")))</f>
        <v>Less than 15 Lacs</v>
      </c>
    </row>
    <row r="326" spans="1:10" x14ac:dyDescent="0.3">
      <c r="A326" s="6" t="s">
        <v>689</v>
      </c>
      <c r="B326" s="5" t="s">
        <v>20</v>
      </c>
      <c r="C326" s="7">
        <v>660</v>
      </c>
      <c r="D326" s="5" t="s">
        <v>206</v>
      </c>
      <c r="E326" s="5">
        <v>7900</v>
      </c>
      <c r="F326" s="5" t="s">
        <v>55</v>
      </c>
      <c r="G326" s="5">
        <v>24703</v>
      </c>
      <c r="H326" s="5" t="s">
        <v>347</v>
      </c>
      <c r="I326" s="23">
        <v>0.87514453346874976</v>
      </c>
      <c r="J326" s="6" t="str">
        <f>IF(I326&gt;=40,"Above 40 Lacs",IF(AND(I326&gt;=25,I326&lt;40),"Between 25 - 40 Lacs",IF(AND(I326&gt;=15,I326&lt;25),"Between 15 - 25 Lacs","Less than 15 Lacs")))</f>
        <v>Less than 15 Lacs</v>
      </c>
    </row>
    <row r="327" spans="1:10" x14ac:dyDescent="0.3">
      <c r="A327" s="6" t="s">
        <v>686</v>
      </c>
      <c r="B327" s="5" t="s">
        <v>5</v>
      </c>
      <c r="C327" s="7">
        <v>2475</v>
      </c>
      <c r="D327" s="5" t="s">
        <v>231</v>
      </c>
      <c r="E327" s="5">
        <v>16123</v>
      </c>
      <c r="F327" s="5" t="s">
        <v>92</v>
      </c>
      <c r="G327" s="5">
        <v>19494</v>
      </c>
      <c r="H327" s="5" t="s">
        <v>230</v>
      </c>
      <c r="I327" s="23">
        <v>0.87250173343750015</v>
      </c>
      <c r="J327" s="6" t="str">
        <f>IF(I327&gt;=40,"Above 40 Lacs",IF(AND(I327&gt;=25,I327&lt;40),"Between 25 - 40 Lacs",IF(AND(I327&gt;=15,I327&lt;25),"Between 15 - 25 Lacs","Less than 15 Lacs")))</f>
        <v>Less than 15 Lacs</v>
      </c>
    </row>
    <row r="328" spans="1:10" x14ac:dyDescent="0.3">
      <c r="A328" s="6" t="s">
        <v>689</v>
      </c>
      <c r="B328" s="5" t="s">
        <v>20</v>
      </c>
      <c r="C328" s="7">
        <v>636</v>
      </c>
      <c r="D328" s="5" t="s">
        <v>124</v>
      </c>
      <c r="E328" s="5">
        <v>897</v>
      </c>
      <c r="F328" s="5" t="s">
        <v>31</v>
      </c>
      <c r="G328" s="5">
        <v>11701</v>
      </c>
      <c r="H328" s="5" t="s">
        <v>123</v>
      </c>
      <c r="I328" s="23">
        <v>0.86448871750000011</v>
      </c>
      <c r="J328" s="6" t="str">
        <f>IF(I328&gt;=40,"Above 40 Lacs",IF(AND(I328&gt;=25,I328&lt;40),"Between 25 - 40 Lacs",IF(AND(I328&gt;=15,I328&lt;25),"Between 15 - 25 Lacs","Less than 15 Lacs")))</f>
        <v>Less than 15 Lacs</v>
      </c>
    </row>
    <row r="329" spans="1:10" x14ac:dyDescent="0.3">
      <c r="A329" s="6" t="s">
        <v>688</v>
      </c>
      <c r="B329" s="5" t="s">
        <v>15</v>
      </c>
      <c r="C329" s="7">
        <v>134</v>
      </c>
      <c r="D329" s="5" t="s">
        <v>14</v>
      </c>
      <c r="E329" s="5">
        <v>942</v>
      </c>
      <c r="F329" s="5" t="s">
        <v>16</v>
      </c>
      <c r="G329" s="5">
        <v>19416</v>
      </c>
      <c r="H329" s="5" t="s">
        <v>227</v>
      </c>
      <c r="I329" s="23">
        <v>0.86082588940625038</v>
      </c>
      <c r="J329" s="6" t="str">
        <f>IF(I329&gt;=40,"Above 40 Lacs",IF(AND(I329&gt;=25,I329&lt;40),"Between 25 - 40 Lacs",IF(AND(I329&gt;=15,I329&lt;25),"Between 15 - 25 Lacs","Less than 15 Lacs")))</f>
        <v>Less than 15 Lacs</v>
      </c>
    </row>
    <row r="330" spans="1:10" x14ac:dyDescent="0.3">
      <c r="A330" s="6" t="s">
        <v>689</v>
      </c>
      <c r="B330" s="5" t="s">
        <v>20</v>
      </c>
      <c r="C330" s="7">
        <v>123</v>
      </c>
      <c r="D330" s="5" t="s">
        <v>30</v>
      </c>
      <c r="E330" s="5">
        <v>897</v>
      </c>
      <c r="F330" s="5" t="s">
        <v>31</v>
      </c>
      <c r="G330" s="5">
        <v>25627</v>
      </c>
      <c r="H330" s="5" t="s">
        <v>365</v>
      </c>
      <c r="I330" s="23">
        <v>0.85956187090624991</v>
      </c>
      <c r="J330" s="6" t="str">
        <f>IF(I330&gt;=40,"Above 40 Lacs",IF(AND(I330&gt;=25,I330&lt;40),"Between 25 - 40 Lacs",IF(AND(I330&gt;=15,I330&lt;25),"Between 15 - 25 Lacs","Less than 15 Lacs")))</f>
        <v>Less than 15 Lacs</v>
      </c>
    </row>
    <row r="331" spans="1:10" x14ac:dyDescent="0.3">
      <c r="A331" s="6" t="s">
        <v>688</v>
      </c>
      <c r="B331" s="5" t="s">
        <v>15</v>
      </c>
      <c r="C331" s="7">
        <v>2845</v>
      </c>
      <c r="D331" s="5" t="s">
        <v>263</v>
      </c>
      <c r="E331" s="5">
        <v>8987</v>
      </c>
      <c r="F331" s="5" t="s">
        <v>163</v>
      </c>
      <c r="G331" s="5">
        <v>24215</v>
      </c>
      <c r="H331" s="5" t="s">
        <v>341</v>
      </c>
      <c r="I331" s="23">
        <v>0.85156876859375008</v>
      </c>
      <c r="J331" s="6" t="str">
        <f>IF(I331&gt;=40,"Above 40 Lacs",IF(AND(I331&gt;=25,I331&lt;40),"Between 25 - 40 Lacs",IF(AND(I331&gt;=15,I331&lt;25),"Between 15 - 25 Lacs","Less than 15 Lacs")))</f>
        <v>Less than 15 Lacs</v>
      </c>
    </row>
    <row r="332" spans="1:10" x14ac:dyDescent="0.3">
      <c r="A332" s="6" t="s">
        <v>689</v>
      </c>
      <c r="B332" s="5" t="s">
        <v>20</v>
      </c>
      <c r="C332" s="7">
        <v>781</v>
      </c>
      <c r="D332" s="5" t="s">
        <v>107</v>
      </c>
      <c r="E332" s="5">
        <v>37518</v>
      </c>
      <c r="F332" s="5" t="s">
        <v>52</v>
      </c>
      <c r="G332" s="5">
        <v>26750</v>
      </c>
      <c r="H332" s="5" t="s">
        <v>390</v>
      </c>
      <c r="I332" s="23">
        <v>0.84550993737500002</v>
      </c>
      <c r="J332" s="6" t="str">
        <f>IF(I332&gt;=40,"Above 40 Lacs",IF(AND(I332&gt;=25,I332&lt;40),"Between 25 - 40 Lacs",IF(AND(I332&gt;=15,I332&lt;25),"Between 15 - 25 Lacs","Less than 15 Lacs")))</f>
        <v>Less than 15 Lacs</v>
      </c>
    </row>
    <row r="333" spans="1:10" x14ac:dyDescent="0.3">
      <c r="A333" s="6" t="s">
        <v>686</v>
      </c>
      <c r="B333" s="5" t="s">
        <v>5</v>
      </c>
      <c r="C333" s="7">
        <v>688</v>
      </c>
      <c r="D333" s="5" t="s">
        <v>188</v>
      </c>
      <c r="E333" s="5">
        <v>995</v>
      </c>
      <c r="F333" s="5" t="s">
        <v>97</v>
      </c>
      <c r="G333" s="5">
        <v>30737</v>
      </c>
      <c r="H333" s="5" t="s">
        <v>433</v>
      </c>
      <c r="I333" s="23">
        <v>0.84527995862500027</v>
      </c>
      <c r="J333" s="6" t="str">
        <f>IF(I333&gt;=40,"Above 40 Lacs",IF(AND(I333&gt;=25,I333&lt;40),"Between 25 - 40 Lacs",IF(AND(I333&gt;=15,I333&lt;25),"Between 15 - 25 Lacs","Less than 15 Lacs")))</f>
        <v>Less than 15 Lacs</v>
      </c>
    </row>
    <row r="334" spans="1:10" x14ac:dyDescent="0.3">
      <c r="A334" s="6" t="s">
        <v>686</v>
      </c>
      <c r="B334" s="5" t="s">
        <v>5</v>
      </c>
      <c r="C334" s="7">
        <v>989</v>
      </c>
      <c r="D334" s="5" t="s">
        <v>279</v>
      </c>
      <c r="E334" s="5">
        <v>7642</v>
      </c>
      <c r="F334" s="5" t="s">
        <v>42</v>
      </c>
      <c r="G334" s="5">
        <v>37749</v>
      </c>
      <c r="H334" s="5" t="s">
        <v>665</v>
      </c>
      <c r="I334" s="23">
        <v>0.84377661512500013</v>
      </c>
      <c r="J334" s="6" t="str">
        <f>IF(I334&gt;=40,"Above 40 Lacs",IF(AND(I334&gt;=25,I334&lt;40),"Between 25 - 40 Lacs",IF(AND(I334&gt;=15,I334&lt;25),"Between 15 - 25 Lacs","Less than 15 Lacs")))</f>
        <v>Less than 15 Lacs</v>
      </c>
    </row>
    <row r="335" spans="1:10" x14ac:dyDescent="0.3">
      <c r="A335" s="6" t="s">
        <v>687</v>
      </c>
      <c r="B335" s="5" t="s">
        <v>11</v>
      </c>
      <c r="C335" s="7">
        <v>954</v>
      </c>
      <c r="D335" s="5" t="s">
        <v>550</v>
      </c>
      <c r="E335" s="5">
        <v>36931</v>
      </c>
      <c r="F335" s="5" t="s">
        <v>12</v>
      </c>
      <c r="G335" s="5">
        <v>37133</v>
      </c>
      <c r="H335" s="5" t="s">
        <v>596</v>
      </c>
      <c r="I335" s="23">
        <v>0.8395832728125</v>
      </c>
      <c r="J335" s="6" t="str">
        <f>IF(I335&gt;=40,"Above 40 Lacs",IF(AND(I335&gt;=25,I335&lt;40),"Between 25 - 40 Lacs",IF(AND(I335&gt;=15,I335&lt;25),"Between 15 - 25 Lacs","Less than 15 Lacs")))</f>
        <v>Less than 15 Lacs</v>
      </c>
    </row>
    <row r="336" spans="1:10" x14ac:dyDescent="0.3">
      <c r="A336" s="6" t="s">
        <v>688</v>
      </c>
      <c r="B336" s="5" t="s">
        <v>15</v>
      </c>
      <c r="C336" s="7">
        <v>1006</v>
      </c>
      <c r="D336" s="5" t="s">
        <v>235</v>
      </c>
      <c r="E336" s="5">
        <v>942</v>
      </c>
      <c r="F336" s="5" t="s">
        <v>16</v>
      </c>
      <c r="G336" s="5">
        <v>28931</v>
      </c>
      <c r="H336" s="5" t="s">
        <v>416</v>
      </c>
      <c r="I336" s="23">
        <v>0.83921344037499968</v>
      </c>
      <c r="J336" s="6" t="str">
        <f>IF(I336&gt;=40,"Above 40 Lacs",IF(AND(I336&gt;=25,I336&lt;40),"Between 25 - 40 Lacs",IF(AND(I336&gt;=15,I336&lt;25),"Between 15 - 25 Lacs","Less than 15 Lacs")))</f>
        <v>Less than 15 Lacs</v>
      </c>
    </row>
    <row r="337" spans="1:10" x14ac:dyDescent="0.3">
      <c r="A337" s="6" t="s">
        <v>687</v>
      </c>
      <c r="B337" s="5" t="s">
        <v>11</v>
      </c>
      <c r="C337" s="7">
        <v>69</v>
      </c>
      <c r="D337" s="5" t="s">
        <v>134</v>
      </c>
      <c r="E337" s="5">
        <v>36931</v>
      </c>
      <c r="F337" s="5" t="s">
        <v>12</v>
      </c>
      <c r="G337" s="5">
        <v>35037</v>
      </c>
      <c r="H337" s="5" t="s">
        <v>510</v>
      </c>
      <c r="I337" s="23">
        <v>0.8332589909375</v>
      </c>
      <c r="J337" s="6" t="str">
        <f>IF(I337&gt;=40,"Above 40 Lacs",IF(AND(I337&gt;=25,I337&lt;40),"Between 25 - 40 Lacs",IF(AND(I337&gt;=15,I337&lt;25),"Between 15 - 25 Lacs","Less than 15 Lacs")))</f>
        <v>Less than 15 Lacs</v>
      </c>
    </row>
    <row r="338" spans="1:10" x14ac:dyDescent="0.3">
      <c r="A338" s="6" t="s">
        <v>688</v>
      </c>
      <c r="B338" s="5" t="s">
        <v>15</v>
      </c>
      <c r="C338" s="7">
        <v>2861</v>
      </c>
      <c r="D338" s="5" t="s">
        <v>403</v>
      </c>
      <c r="E338" s="5">
        <v>942</v>
      </c>
      <c r="F338" s="5" t="s">
        <v>16</v>
      </c>
      <c r="G338" s="5">
        <v>28287</v>
      </c>
      <c r="H338" s="5" t="s">
        <v>402</v>
      </c>
      <c r="I338" s="23">
        <v>0.82996073159375006</v>
      </c>
      <c r="J338" s="6" t="str">
        <f>IF(I338&gt;=40,"Above 40 Lacs",IF(AND(I338&gt;=25,I338&lt;40),"Between 25 - 40 Lacs",IF(AND(I338&gt;=15,I338&lt;25),"Between 15 - 25 Lacs","Less than 15 Lacs")))</f>
        <v>Less than 15 Lacs</v>
      </c>
    </row>
    <row r="339" spans="1:10" x14ac:dyDescent="0.3">
      <c r="A339" s="6" t="s">
        <v>686</v>
      </c>
      <c r="B339" s="5" t="s">
        <v>5</v>
      </c>
      <c r="C339" s="7">
        <v>488</v>
      </c>
      <c r="D339" s="5" t="s">
        <v>352</v>
      </c>
      <c r="E339" s="5">
        <v>1390</v>
      </c>
      <c r="F339" s="5" t="s">
        <v>6</v>
      </c>
      <c r="G339" s="5">
        <v>24891</v>
      </c>
      <c r="H339" s="5" t="s">
        <v>351</v>
      </c>
      <c r="I339" s="23">
        <v>0.82969309949999981</v>
      </c>
      <c r="J339" s="6" t="str">
        <f>IF(I339&gt;=40,"Above 40 Lacs",IF(AND(I339&gt;=25,I339&lt;40),"Between 25 - 40 Lacs",IF(AND(I339&gt;=15,I339&lt;25),"Between 15 - 25 Lacs","Less than 15 Lacs")))</f>
        <v>Less than 15 Lacs</v>
      </c>
    </row>
    <row r="340" spans="1:10" x14ac:dyDescent="0.3">
      <c r="A340" s="6" t="s">
        <v>689</v>
      </c>
      <c r="B340" s="5" t="s">
        <v>20</v>
      </c>
      <c r="C340" s="7">
        <v>636</v>
      </c>
      <c r="D340" s="5" t="s">
        <v>124</v>
      </c>
      <c r="E340" s="5">
        <v>897</v>
      </c>
      <c r="F340" s="5" t="s">
        <v>31</v>
      </c>
      <c r="G340" s="5">
        <v>24088</v>
      </c>
      <c r="H340" s="5" t="s">
        <v>339</v>
      </c>
      <c r="I340" s="23">
        <v>0.82696619621875</v>
      </c>
      <c r="J340" s="6" t="str">
        <f>IF(I340&gt;=40,"Above 40 Lacs",IF(AND(I340&gt;=25,I340&lt;40),"Between 25 - 40 Lacs",IF(AND(I340&gt;=15,I340&lt;25),"Between 15 - 25 Lacs","Less than 15 Lacs")))</f>
        <v>Less than 15 Lacs</v>
      </c>
    </row>
    <row r="341" spans="1:10" x14ac:dyDescent="0.3">
      <c r="A341" s="6" t="s">
        <v>688</v>
      </c>
      <c r="B341" s="5" t="s">
        <v>15</v>
      </c>
      <c r="C341" s="7">
        <v>2845</v>
      </c>
      <c r="D341" s="5" t="s">
        <v>263</v>
      </c>
      <c r="E341" s="5">
        <v>8987</v>
      </c>
      <c r="F341" s="5" t="s">
        <v>163</v>
      </c>
      <c r="G341" s="5">
        <v>32223</v>
      </c>
      <c r="H341" s="5" t="s">
        <v>457</v>
      </c>
      <c r="I341" s="23">
        <v>0.82174396809374983</v>
      </c>
      <c r="J341" s="6" t="str">
        <f>IF(I341&gt;=40,"Above 40 Lacs",IF(AND(I341&gt;=25,I341&lt;40),"Between 25 - 40 Lacs",IF(AND(I341&gt;=15,I341&lt;25),"Between 15 - 25 Lacs","Less than 15 Lacs")))</f>
        <v>Less than 15 Lacs</v>
      </c>
    </row>
    <row r="342" spans="1:10" x14ac:dyDescent="0.3">
      <c r="A342" s="6" t="s">
        <v>686</v>
      </c>
      <c r="B342" s="5" t="s">
        <v>5</v>
      </c>
      <c r="C342" s="7">
        <v>76</v>
      </c>
      <c r="D342" s="5" t="s">
        <v>91</v>
      </c>
      <c r="E342" s="5">
        <v>16123</v>
      </c>
      <c r="F342" s="5" t="s">
        <v>92</v>
      </c>
      <c r="G342" s="5">
        <v>37533</v>
      </c>
      <c r="H342" s="5" t="s">
        <v>637</v>
      </c>
      <c r="I342" s="23">
        <v>0.81541220028124994</v>
      </c>
      <c r="J342" s="6" t="str">
        <f>IF(I342&gt;=40,"Above 40 Lacs",IF(AND(I342&gt;=25,I342&lt;40),"Between 25 - 40 Lacs",IF(AND(I342&gt;=15,I342&lt;25),"Between 15 - 25 Lacs","Less than 15 Lacs")))</f>
        <v>Less than 15 Lacs</v>
      </c>
    </row>
    <row r="343" spans="1:10" x14ac:dyDescent="0.3">
      <c r="A343" s="6" t="s">
        <v>688</v>
      </c>
      <c r="B343" s="5" t="s">
        <v>15</v>
      </c>
      <c r="C343" s="7">
        <v>761</v>
      </c>
      <c r="D343" s="5" t="s">
        <v>160</v>
      </c>
      <c r="E343" s="5">
        <v>1891</v>
      </c>
      <c r="F343" s="5" t="s">
        <v>49</v>
      </c>
      <c r="G343" s="5">
        <v>23083</v>
      </c>
      <c r="H343" s="5" t="s">
        <v>307</v>
      </c>
      <c r="I343" s="23">
        <v>0.81256475956249974</v>
      </c>
      <c r="J343" s="6" t="str">
        <f>IF(I343&gt;=40,"Above 40 Lacs",IF(AND(I343&gt;=25,I343&lt;40),"Between 25 - 40 Lacs",IF(AND(I343&gt;=15,I343&lt;25),"Between 15 - 25 Lacs","Less than 15 Lacs")))</f>
        <v>Less than 15 Lacs</v>
      </c>
    </row>
    <row r="344" spans="1:10" x14ac:dyDescent="0.3">
      <c r="A344" s="6" t="s">
        <v>686</v>
      </c>
      <c r="B344" s="5" t="s">
        <v>5</v>
      </c>
      <c r="C344" s="7">
        <v>596</v>
      </c>
      <c r="D344" s="5" t="s">
        <v>301</v>
      </c>
      <c r="E344" s="5">
        <v>995</v>
      </c>
      <c r="F344" s="5" t="s">
        <v>97</v>
      </c>
      <c r="G344" s="5">
        <v>22694</v>
      </c>
      <c r="H344" s="5" t="s">
        <v>300</v>
      </c>
      <c r="I344" s="23">
        <v>0.81118169971874976</v>
      </c>
      <c r="J344" s="6" t="str">
        <f>IF(I344&gt;=40,"Above 40 Lacs",IF(AND(I344&gt;=25,I344&lt;40),"Between 25 - 40 Lacs",IF(AND(I344&gt;=15,I344&lt;25),"Between 15 - 25 Lacs","Less than 15 Lacs")))</f>
        <v>Less than 15 Lacs</v>
      </c>
    </row>
    <row r="345" spans="1:10" x14ac:dyDescent="0.3">
      <c r="A345" s="6" t="s">
        <v>689</v>
      </c>
      <c r="B345" s="5" t="s">
        <v>20</v>
      </c>
      <c r="C345" s="7">
        <v>50</v>
      </c>
      <c r="D345" s="5" t="s">
        <v>77</v>
      </c>
      <c r="E345" s="5">
        <v>37518</v>
      </c>
      <c r="F345" s="5" t="s">
        <v>52</v>
      </c>
      <c r="G345" s="5">
        <v>18025</v>
      </c>
      <c r="H345" s="5" t="s">
        <v>203</v>
      </c>
      <c r="I345" s="23">
        <v>0.79902704437499972</v>
      </c>
      <c r="J345" s="6" t="str">
        <f>IF(I345&gt;=40,"Above 40 Lacs",IF(AND(I345&gt;=25,I345&lt;40),"Between 25 - 40 Lacs",IF(AND(I345&gt;=15,I345&lt;25),"Between 15 - 25 Lacs","Less than 15 Lacs")))</f>
        <v>Less than 15 Lacs</v>
      </c>
    </row>
    <row r="346" spans="1:10" x14ac:dyDescent="0.3">
      <c r="A346" s="6" t="s">
        <v>689</v>
      </c>
      <c r="B346" s="5" t="s">
        <v>20</v>
      </c>
      <c r="C346" s="7">
        <v>673</v>
      </c>
      <c r="D346" s="5" t="s">
        <v>61</v>
      </c>
      <c r="E346" s="5">
        <v>897</v>
      </c>
      <c r="F346" s="5" t="s">
        <v>31</v>
      </c>
      <c r="G346" s="5">
        <v>4910</v>
      </c>
      <c r="H346" s="5" t="s">
        <v>60</v>
      </c>
      <c r="I346" s="23">
        <v>0.79170025856250015</v>
      </c>
      <c r="J346" s="6" t="str">
        <f>IF(I346&gt;=40,"Above 40 Lacs",IF(AND(I346&gt;=25,I346&lt;40),"Between 25 - 40 Lacs",IF(AND(I346&gt;=15,I346&lt;25),"Between 15 - 25 Lacs","Less than 15 Lacs")))</f>
        <v>Less than 15 Lacs</v>
      </c>
    </row>
    <row r="347" spans="1:10" x14ac:dyDescent="0.3">
      <c r="A347" s="6" t="s">
        <v>686</v>
      </c>
      <c r="B347" s="5" t="s">
        <v>5</v>
      </c>
      <c r="C347" s="7">
        <v>874</v>
      </c>
      <c r="D347" s="5" t="s">
        <v>104</v>
      </c>
      <c r="E347" s="5">
        <v>1390</v>
      </c>
      <c r="F347" s="5" t="s">
        <v>6</v>
      </c>
      <c r="G347" s="5">
        <v>37165</v>
      </c>
      <c r="H347" s="5" t="s">
        <v>616</v>
      </c>
      <c r="I347" s="23">
        <v>0.78622277368749982</v>
      </c>
      <c r="J347" s="6" t="str">
        <f>IF(I347&gt;=40,"Above 40 Lacs",IF(AND(I347&gt;=25,I347&lt;40),"Between 25 - 40 Lacs",IF(AND(I347&gt;=15,I347&lt;25),"Between 15 - 25 Lacs","Less than 15 Lacs")))</f>
        <v>Less than 15 Lacs</v>
      </c>
    </row>
    <row r="348" spans="1:10" x14ac:dyDescent="0.3">
      <c r="A348" s="6" t="s">
        <v>686</v>
      </c>
      <c r="B348" s="5" t="s">
        <v>5</v>
      </c>
      <c r="C348" s="7">
        <v>989</v>
      </c>
      <c r="D348" s="5" t="s">
        <v>279</v>
      </c>
      <c r="E348" s="5">
        <v>7642</v>
      </c>
      <c r="F348" s="5" t="s">
        <v>42</v>
      </c>
      <c r="G348" s="5">
        <v>35563</v>
      </c>
      <c r="H348" s="5" t="s">
        <v>520</v>
      </c>
      <c r="I348" s="23">
        <v>0.78175472831250015</v>
      </c>
      <c r="J348" s="6" t="str">
        <f>IF(I348&gt;=40,"Above 40 Lacs",IF(AND(I348&gt;=25,I348&lt;40),"Between 25 - 40 Lacs",IF(AND(I348&gt;=15,I348&lt;25),"Between 15 - 25 Lacs","Less than 15 Lacs")))</f>
        <v>Less than 15 Lacs</v>
      </c>
    </row>
    <row r="349" spans="1:10" x14ac:dyDescent="0.3">
      <c r="A349" s="6" t="s">
        <v>689</v>
      </c>
      <c r="B349" s="5" t="s">
        <v>20</v>
      </c>
      <c r="C349" s="7">
        <v>619</v>
      </c>
      <c r="D349" s="5" t="s">
        <v>81</v>
      </c>
      <c r="E349" s="5">
        <v>897</v>
      </c>
      <c r="F349" s="5" t="s">
        <v>31</v>
      </c>
      <c r="G349" s="5">
        <v>7420</v>
      </c>
      <c r="H349" s="5" t="s">
        <v>80</v>
      </c>
      <c r="I349" s="23">
        <v>0.78018767590625016</v>
      </c>
      <c r="J349" s="6" t="str">
        <f>IF(I349&gt;=40,"Above 40 Lacs",IF(AND(I349&gt;=25,I349&lt;40),"Between 25 - 40 Lacs",IF(AND(I349&gt;=15,I349&lt;25),"Between 15 - 25 Lacs","Less than 15 Lacs")))</f>
        <v>Less than 15 Lacs</v>
      </c>
    </row>
    <row r="350" spans="1:10" x14ac:dyDescent="0.3">
      <c r="A350" s="6" t="s">
        <v>688</v>
      </c>
      <c r="B350" s="5" t="s">
        <v>15</v>
      </c>
      <c r="C350" s="7">
        <v>2696</v>
      </c>
      <c r="D350" s="5" t="s">
        <v>541</v>
      </c>
      <c r="E350" s="5">
        <v>7053</v>
      </c>
      <c r="F350" s="5" t="s">
        <v>128</v>
      </c>
      <c r="G350" s="5">
        <v>37744</v>
      </c>
      <c r="H350" s="5" t="s">
        <v>664</v>
      </c>
      <c r="I350" s="23">
        <v>0.77815226474999999</v>
      </c>
      <c r="J350" s="6" t="str">
        <f>IF(I350&gt;=40,"Above 40 Lacs",IF(AND(I350&gt;=25,I350&lt;40),"Between 25 - 40 Lacs",IF(AND(I350&gt;=15,I350&lt;25),"Between 15 - 25 Lacs","Less than 15 Lacs")))</f>
        <v>Less than 15 Lacs</v>
      </c>
    </row>
    <row r="351" spans="1:10" x14ac:dyDescent="0.3">
      <c r="A351" s="6" t="s">
        <v>688</v>
      </c>
      <c r="B351" s="5" t="s">
        <v>15</v>
      </c>
      <c r="C351" s="7">
        <v>587</v>
      </c>
      <c r="D351" s="5" t="s">
        <v>35</v>
      </c>
      <c r="E351" s="5">
        <v>19526</v>
      </c>
      <c r="F351" s="5" t="s">
        <v>36</v>
      </c>
      <c r="G351" s="5">
        <v>22559</v>
      </c>
      <c r="H351" s="5" t="s">
        <v>297</v>
      </c>
      <c r="I351" s="23">
        <v>0.77335701474999985</v>
      </c>
      <c r="J351" s="6" t="str">
        <f>IF(I351&gt;=40,"Above 40 Lacs",IF(AND(I351&gt;=25,I351&lt;40),"Between 25 - 40 Lacs",IF(AND(I351&gt;=15,I351&lt;25),"Between 15 - 25 Lacs","Less than 15 Lacs")))</f>
        <v>Less than 15 Lacs</v>
      </c>
    </row>
    <row r="352" spans="1:10" x14ac:dyDescent="0.3">
      <c r="A352" s="6" t="s">
        <v>688</v>
      </c>
      <c r="B352" s="5" t="s">
        <v>15</v>
      </c>
      <c r="C352" s="7">
        <v>2494</v>
      </c>
      <c r="D352" s="5" t="s">
        <v>239</v>
      </c>
      <c r="E352" s="5">
        <v>8987</v>
      </c>
      <c r="F352" s="5" t="s">
        <v>163</v>
      </c>
      <c r="G352" s="5">
        <v>33622</v>
      </c>
      <c r="H352" s="5" t="s">
        <v>489</v>
      </c>
      <c r="I352" s="23">
        <v>0.77010531081250022</v>
      </c>
      <c r="J352" s="6" t="str">
        <f>IF(I352&gt;=40,"Above 40 Lacs",IF(AND(I352&gt;=25,I352&lt;40),"Between 25 - 40 Lacs",IF(AND(I352&gt;=15,I352&lt;25),"Between 15 - 25 Lacs","Less than 15 Lacs")))</f>
        <v>Less than 15 Lacs</v>
      </c>
    </row>
    <row r="353" spans="1:10" x14ac:dyDescent="0.3">
      <c r="A353" s="6" t="s">
        <v>686</v>
      </c>
      <c r="B353" s="5" t="s">
        <v>5</v>
      </c>
      <c r="C353" s="7">
        <v>51</v>
      </c>
      <c r="D353" s="5" t="s">
        <v>496</v>
      </c>
      <c r="E353" s="5">
        <v>16123</v>
      </c>
      <c r="F353" s="5" t="s">
        <v>92</v>
      </c>
      <c r="G353" s="5">
        <v>33893</v>
      </c>
      <c r="H353" s="5" t="s">
        <v>495</v>
      </c>
      <c r="I353" s="23">
        <v>0.76234716506250011</v>
      </c>
      <c r="J353" s="6" t="str">
        <f>IF(I353&gt;=40,"Above 40 Lacs",IF(AND(I353&gt;=25,I353&lt;40),"Between 25 - 40 Lacs",IF(AND(I353&gt;=15,I353&lt;25),"Between 15 - 25 Lacs","Less than 15 Lacs")))</f>
        <v>Less than 15 Lacs</v>
      </c>
    </row>
    <row r="354" spans="1:10" x14ac:dyDescent="0.3">
      <c r="A354" s="6" t="s">
        <v>689</v>
      </c>
      <c r="B354" s="5" t="s">
        <v>20</v>
      </c>
      <c r="C354" s="7">
        <v>123</v>
      </c>
      <c r="D354" s="5" t="s">
        <v>30</v>
      </c>
      <c r="E354" s="5">
        <v>897</v>
      </c>
      <c r="F354" s="5" t="s">
        <v>31</v>
      </c>
      <c r="G354" s="5">
        <v>37622</v>
      </c>
      <c r="H354" s="5" t="s">
        <v>652</v>
      </c>
      <c r="I354" s="23">
        <v>0.76156542390624993</v>
      </c>
      <c r="J354" s="6" t="str">
        <f>IF(I354&gt;=40,"Above 40 Lacs",IF(AND(I354&gt;=25,I354&lt;40),"Between 25 - 40 Lacs",IF(AND(I354&gt;=15,I354&lt;25),"Between 15 - 25 Lacs","Less than 15 Lacs")))</f>
        <v>Less than 15 Lacs</v>
      </c>
    </row>
    <row r="355" spans="1:10" x14ac:dyDescent="0.3">
      <c r="A355" s="6" t="s">
        <v>687</v>
      </c>
      <c r="B355" s="5" t="s">
        <v>11</v>
      </c>
      <c r="C355" s="7">
        <v>2720</v>
      </c>
      <c r="D355" s="5" t="s">
        <v>429</v>
      </c>
      <c r="E355" s="5">
        <v>766</v>
      </c>
      <c r="F355" s="5" t="s">
        <v>24</v>
      </c>
      <c r="G355" s="5">
        <v>33478</v>
      </c>
      <c r="H355" s="5" t="s">
        <v>487</v>
      </c>
      <c r="I355" s="23">
        <v>0.75741055465624996</v>
      </c>
      <c r="J355" s="6" t="str">
        <f>IF(I355&gt;=40,"Above 40 Lacs",IF(AND(I355&gt;=25,I355&lt;40),"Between 25 - 40 Lacs",IF(AND(I355&gt;=15,I355&lt;25),"Between 15 - 25 Lacs","Less than 15 Lacs")))</f>
        <v>Less than 15 Lacs</v>
      </c>
    </row>
    <row r="356" spans="1:10" x14ac:dyDescent="0.3">
      <c r="A356" s="6" t="s">
        <v>689</v>
      </c>
      <c r="B356" s="5" t="s">
        <v>20</v>
      </c>
      <c r="C356" s="7">
        <v>619</v>
      </c>
      <c r="D356" s="5" t="s">
        <v>81</v>
      </c>
      <c r="E356" s="5">
        <v>897</v>
      </c>
      <c r="F356" s="5" t="s">
        <v>31</v>
      </c>
      <c r="G356" s="5">
        <v>7625</v>
      </c>
      <c r="H356" s="5" t="s">
        <v>89</v>
      </c>
      <c r="I356" s="23">
        <v>0.75563335887499983</v>
      </c>
      <c r="J356" s="6" t="str">
        <f>IF(I356&gt;=40,"Above 40 Lacs",IF(AND(I356&gt;=25,I356&lt;40),"Between 25 - 40 Lacs",IF(AND(I356&gt;=15,I356&lt;25),"Between 15 - 25 Lacs","Less than 15 Lacs")))</f>
        <v>Less than 15 Lacs</v>
      </c>
    </row>
    <row r="357" spans="1:10" x14ac:dyDescent="0.3">
      <c r="A357" s="6" t="s">
        <v>686</v>
      </c>
      <c r="B357" s="5" t="s">
        <v>5</v>
      </c>
      <c r="C357" s="7">
        <v>1585</v>
      </c>
      <c r="D357" s="5" t="s">
        <v>543</v>
      </c>
      <c r="E357" s="5">
        <v>1390</v>
      </c>
      <c r="F357" s="5" t="s">
        <v>6</v>
      </c>
      <c r="G357" s="5">
        <v>36253</v>
      </c>
      <c r="H357" s="5" t="s">
        <v>542</v>
      </c>
      <c r="I357" s="23">
        <v>0.75560940531249987</v>
      </c>
      <c r="J357" s="6" t="str">
        <f>IF(I357&gt;=40,"Above 40 Lacs",IF(AND(I357&gt;=25,I357&lt;40),"Between 25 - 40 Lacs",IF(AND(I357&gt;=15,I357&lt;25),"Between 15 - 25 Lacs","Less than 15 Lacs")))</f>
        <v>Less than 15 Lacs</v>
      </c>
    </row>
    <row r="358" spans="1:10" x14ac:dyDescent="0.3">
      <c r="A358" s="6" t="s">
        <v>686</v>
      </c>
      <c r="B358" s="5" t="s">
        <v>5</v>
      </c>
      <c r="C358" s="7">
        <v>6354</v>
      </c>
      <c r="D358" s="5" t="s">
        <v>336</v>
      </c>
      <c r="E358" s="5">
        <v>16123</v>
      </c>
      <c r="F358" s="5" t="s">
        <v>92</v>
      </c>
      <c r="G358" s="5">
        <v>37597</v>
      </c>
      <c r="H358" s="5" t="s">
        <v>647</v>
      </c>
      <c r="I358" s="23">
        <v>0.75166163875000003</v>
      </c>
      <c r="J358" s="6" t="str">
        <f>IF(I358&gt;=40,"Above 40 Lacs",IF(AND(I358&gt;=25,I358&lt;40),"Between 25 - 40 Lacs",IF(AND(I358&gt;=15,I358&lt;25),"Between 15 - 25 Lacs","Less than 15 Lacs")))</f>
        <v>Less than 15 Lacs</v>
      </c>
    </row>
    <row r="359" spans="1:10" x14ac:dyDescent="0.3">
      <c r="A359" s="6" t="s">
        <v>688</v>
      </c>
      <c r="B359" s="5" t="s">
        <v>15</v>
      </c>
      <c r="C359" s="7">
        <v>1006</v>
      </c>
      <c r="D359" s="5" t="s">
        <v>235</v>
      </c>
      <c r="E359" s="5">
        <v>942</v>
      </c>
      <c r="F359" s="5" t="s">
        <v>16</v>
      </c>
      <c r="G359" s="5">
        <v>19661</v>
      </c>
      <c r="H359" s="5" t="s">
        <v>237</v>
      </c>
      <c r="I359" s="23">
        <v>0.74682935659374972</v>
      </c>
      <c r="J359" s="6" t="str">
        <f>IF(I359&gt;=40,"Above 40 Lacs",IF(AND(I359&gt;=25,I359&lt;40),"Between 25 - 40 Lacs",IF(AND(I359&gt;=15,I359&lt;25),"Between 15 - 25 Lacs","Less than 15 Lacs")))</f>
        <v>Less than 15 Lacs</v>
      </c>
    </row>
    <row r="360" spans="1:10" x14ac:dyDescent="0.3">
      <c r="A360" s="6" t="s">
        <v>689</v>
      </c>
      <c r="B360" s="5" t="s">
        <v>20</v>
      </c>
      <c r="C360" s="7">
        <v>50</v>
      </c>
      <c r="D360" s="5" t="s">
        <v>77</v>
      </c>
      <c r="E360" s="5">
        <v>37518</v>
      </c>
      <c r="F360" s="5" t="s">
        <v>52</v>
      </c>
      <c r="G360" s="5">
        <v>6186</v>
      </c>
      <c r="H360" s="5" t="s">
        <v>76</v>
      </c>
      <c r="I360" s="23">
        <v>0.74611969771875009</v>
      </c>
      <c r="J360" s="6" t="str">
        <f>IF(I360&gt;=40,"Above 40 Lacs",IF(AND(I360&gt;=25,I360&lt;40),"Between 25 - 40 Lacs",IF(AND(I360&gt;=15,I360&lt;25),"Between 15 - 25 Lacs","Less than 15 Lacs")))</f>
        <v>Less than 15 Lacs</v>
      </c>
    </row>
    <row r="361" spans="1:10" x14ac:dyDescent="0.3">
      <c r="A361" s="6" t="s">
        <v>686</v>
      </c>
      <c r="B361" s="5" t="s">
        <v>5</v>
      </c>
      <c r="C361" s="7">
        <v>59</v>
      </c>
      <c r="D361" s="5" t="s">
        <v>8</v>
      </c>
      <c r="E361" s="5">
        <v>1390</v>
      </c>
      <c r="F361" s="5" t="s">
        <v>6</v>
      </c>
      <c r="G361" s="5">
        <v>37706</v>
      </c>
      <c r="H361" s="5" t="s">
        <v>660</v>
      </c>
      <c r="I361" s="23">
        <v>0.74571509937499991</v>
      </c>
      <c r="J361" s="6" t="str">
        <f>IF(I361&gt;=40,"Above 40 Lacs",IF(AND(I361&gt;=25,I361&lt;40),"Between 25 - 40 Lacs",IF(AND(I361&gt;=15,I361&lt;25),"Between 15 - 25 Lacs","Less than 15 Lacs")))</f>
        <v>Less than 15 Lacs</v>
      </c>
    </row>
    <row r="362" spans="1:10" x14ac:dyDescent="0.3">
      <c r="A362" s="6" t="s">
        <v>689</v>
      </c>
      <c r="B362" s="5" t="s">
        <v>20</v>
      </c>
      <c r="C362" s="7">
        <v>659</v>
      </c>
      <c r="D362" s="5" t="s">
        <v>85</v>
      </c>
      <c r="E362" s="5">
        <v>7900</v>
      </c>
      <c r="F362" s="5" t="s">
        <v>55</v>
      </c>
      <c r="G362" s="5">
        <v>34448</v>
      </c>
      <c r="H362" s="5" t="s">
        <v>498</v>
      </c>
      <c r="I362" s="23">
        <v>0.73606916284375035</v>
      </c>
      <c r="J362" s="6" t="str">
        <f>IF(I362&gt;=40,"Above 40 Lacs",IF(AND(I362&gt;=25,I362&lt;40),"Between 25 - 40 Lacs",IF(AND(I362&gt;=15,I362&lt;25),"Between 15 - 25 Lacs","Less than 15 Lacs")))</f>
        <v>Less than 15 Lacs</v>
      </c>
    </row>
    <row r="363" spans="1:10" x14ac:dyDescent="0.3">
      <c r="A363" s="6" t="s">
        <v>687</v>
      </c>
      <c r="B363" s="5" t="s">
        <v>11</v>
      </c>
      <c r="C363" s="7">
        <v>2720</v>
      </c>
      <c r="D363" s="5" t="s">
        <v>429</v>
      </c>
      <c r="E363" s="5">
        <v>766</v>
      </c>
      <c r="F363" s="5" t="s">
        <v>24</v>
      </c>
      <c r="G363" s="5">
        <v>30535</v>
      </c>
      <c r="H363" s="5" t="s">
        <v>428</v>
      </c>
      <c r="I363" s="23">
        <v>0.73119427475000021</v>
      </c>
      <c r="J363" s="6" t="str">
        <f>IF(I363&gt;=40,"Above 40 Lacs",IF(AND(I363&gt;=25,I363&lt;40),"Between 25 - 40 Lacs",IF(AND(I363&gt;=15,I363&lt;25),"Between 15 - 25 Lacs","Less than 15 Lacs")))</f>
        <v>Less than 15 Lacs</v>
      </c>
    </row>
    <row r="364" spans="1:10" x14ac:dyDescent="0.3">
      <c r="A364" s="6" t="s">
        <v>686</v>
      </c>
      <c r="B364" s="5" t="s">
        <v>5</v>
      </c>
      <c r="C364" s="7">
        <v>3</v>
      </c>
      <c r="D364" s="5" t="s">
        <v>4</v>
      </c>
      <c r="E364" s="5">
        <v>1390</v>
      </c>
      <c r="F364" s="5" t="s">
        <v>6</v>
      </c>
      <c r="G364" s="5">
        <v>528</v>
      </c>
      <c r="H364" s="5" t="s">
        <v>3</v>
      </c>
      <c r="I364" s="23">
        <v>0.73084575943749996</v>
      </c>
      <c r="J364" s="6" t="str">
        <f>IF(I364&gt;=40,"Above 40 Lacs",IF(AND(I364&gt;=25,I364&lt;40),"Between 25 - 40 Lacs",IF(AND(I364&gt;=15,I364&lt;25),"Between 15 - 25 Lacs","Less than 15 Lacs")))</f>
        <v>Less than 15 Lacs</v>
      </c>
    </row>
    <row r="365" spans="1:10" x14ac:dyDescent="0.3">
      <c r="A365" s="6" t="s">
        <v>688</v>
      </c>
      <c r="B365" s="5" t="s">
        <v>15</v>
      </c>
      <c r="C365" s="7">
        <v>2494</v>
      </c>
      <c r="D365" s="5" t="s">
        <v>239</v>
      </c>
      <c r="E365" s="5">
        <v>8987</v>
      </c>
      <c r="F365" s="5" t="s">
        <v>163</v>
      </c>
      <c r="G365" s="5">
        <v>37242</v>
      </c>
      <c r="H365" s="5" t="s">
        <v>606</v>
      </c>
      <c r="I365" s="23">
        <v>0.72809538021874987</v>
      </c>
      <c r="J365" s="6" t="str">
        <f>IF(I365&gt;=40,"Above 40 Lacs",IF(AND(I365&gt;=25,I365&lt;40),"Between 25 - 40 Lacs",IF(AND(I365&gt;=15,I365&lt;25),"Between 15 - 25 Lacs","Less than 15 Lacs")))</f>
        <v>Less than 15 Lacs</v>
      </c>
    </row>
    <row r="366" spans="1:10" x14ac:dyDescent="0.3">
      <c r="A366" s="6" t="s">
        <v>688</v>
      </c>
      <c r="B366" s="5" t="s">
        <v>15</v>
      </c>
      <c r="C366" s="7">
        <v>2204</v>
      </c>
      <c r="D366" s="5" t="s">
        <v>624</v>
      </c>
      <c r="E366" s="5">
        <v>19526</v>
      </c>
      <c r="F366" s="5" t="s">
        <v>36</v>
      </c>
      <c r="G366" s="5">
        <v>37487</v>
      </c>
      <c r="H366" s="5" t="s">
        <v>628</v>
      </c>
      <c r="I366" s="23">
        <v>0.7220913433437498</v>
      </c>
      <c r="J366" s="6" t="str">
        <f>IF(I366&gt;=40,"Above 40 Lacs",IF(AND(I366&gt;=25,I366&lt;40),"Between 25 - 40 Lacs",IF(AND(I366&gt;=15,I366&lt;25),"Between 15 - 25 Lacs","Less than 15 Lacs")))</f>
        <v>Less than 15 Lacs</v>
      </c>
    </row>
    <row r="367" spans="1:10" x14ac:dyDescent="0.3">
      <c r="A367" s="6" t="s">
        <v>689</v>
      </c>
      <c r="B367" s="5" t="s">
        <v>20</v>
      </c>
      <c r="C367" s="7">
        <v>821</v>
      </c>
      <c r="D367" s="5" t="s">
        <v>408</v>
      </c>
      <c r="E367" s="5">
        <v>897</v>
      </c>
      <c r="F367" s="5" t="s">
        <v>31</v>
      </c>
      <c r="G367" s="5">
        <v>30797</v>
      </c>
      <c r="H367" s="5" t="s">
        <v>435</v>
      </c>
      <c r="I367" s="23">
        <v>0.71999023840624998</v>
      </c>
      <c r="J367" s="6" t="str">
        <f>IF(I367&gt;=40,"Above 40 Lacs",IF(AND(I367&gt;=25,I367&lt;40),"Between 25 - 40 Lacs",IF(AND(I367&gt;=15,I367&lt;25),"Between 15 - 25 Lacs","Less than 15 Lacs")))</f>
        <v>Less than 15 Lacs</v>
      </c>
    </row>
    <row r="368" spans="1:10" x14ac:dyDescent="0.3">
      <c r="A368" s="6" t="s">
        <v>688</v>
      </c>
      <c r="B368" s="5" t="s">
        <v>15</v>
      </c>
      <c r="C368" s="7">
        <v>568</v>
      </c>
      <c r="D368" s="5" t="s">
        <v>162</v>
      </c>
      <c r="E368" s="5">
        <v>8987</v>
      </c>
      <c r="F368" s="5" t="s">
        <v>163</v>
      </c>
      <c r="G368" s="5">
        <v>16160</v>
      </c>
      <c r="H368" s="5" t="s">
        <v>183</v>
      </c>
      <c r="I368" s="23">
        <v>0.71770768456250023</v>
      </c>
      <c r="J368" s="6" t="str">
        <f>IF(I368&gt;=40,"Above 40 Lacs",IF(AND(I368&gt;=25,I368&lt;40),"Between 25 - 40 Lacs",IF(AND(I368&gt;=15,I368&lt;25),"Between 15 - 25 Lacs","Less than 15 Lacs")))</f>
        <v>Less than 15 Lacs</v>
      </c>
    </row>
    <row r="369" spans="1:10" x14ac:dyDescent="0.3">
      <c r="A369" s="6" t="s">
        <v>686</v>
      </c>
      <c r="B369" s="5" t="s">
        <v>5</v>
      </c>
      <c r="C369" s="7">
        <v>476</v>
      </c>
      <c r="D369" s="5" t="s">
        <v>113</v>
      </c>
      <c r="E369" s="5">
        <v>995</v>
      </c>
      <c r="F369" s="5" t="s">
        <v>97</v>
      </c>
      <c r="G369" s="5">
        <v>9640</v>
      </c>
      <c r="H369" s="5" t="s">
        <v>112</v>
      </c>
      <c r="I369" s="23">
        <v>0.71219725962500025</v>
      </c>
      <c r="J369" s="6" t="str">
        <f>IF(I369&gt;=40,"Above 40 Lacs",IF(AND(I369&gt;=25,I369&lt;40),"Between 25 - 40 Lacs",IF(AND(I369&gt;=15,I369&lt;25),"Between 15 - 25 Lacs","Less than 15 Lacs")))</f>
        <v>Less than 15 Lacs</v>
      </c>
    </row>
    <row r="370" spans="1:10" x14ac:dyDescent="0.3">
      <c r="A370" s="6" t="s">
        <v>689</v>
      </c>
      <c r="B370" s="5" t="s">
        <v>20</v>
      </c>
      <c r="C370" s="7">
        <v>1233</v>
      </c>
      <c r="D370" s="5" t="s">
        <v>259</v>
      </c>
      <c r="E370" s="5">
        <v>7900</v>
      </c>
      <c r="F370" s="5" t="s">
        <v>55</v>
      </c>
      <c r="G370" s="5">
        <v>20352</v>
      </c>
      <c r="H370" s="5" t="s">
        <v>258</v>
      </c>
      <c r="I370" s="23">
        <v>0.70262054371875016</v>
      </c>
      <c r="J370" s="6" t="str">
        <f>IF(I370&gt;=40,"Above 40 Lacs",IF(AND(I370&gt;=25,I370&lt;40),"Between 25 - 40 Lacs",IF(AND(I370&gt;=15,I370&lt;25),"Between 15 - 25 Lacs","Less than 15 Lacs")))</f>
        <v>Less than 15 Lacs</v>
      </c>
    </row>
    <row r="371" spans="1:10" x14ac:dyDescent="0.3">
      <c r="A371" s="6" t="s">
        <v>688</v>
      </c>
      <c r="B371" s="5" t="s">
        <v>15</v>
      </c>
      <c r="C371" s="7">
        <v>487</v>
      </c>
      <c r="D371" s="5" t="s">
        <v>196</v>
      </c>
      <c r="E371" s="5">
        <v>8841</v>
      </c>
      <c r="F371" s="5" t="s">
        <v>64</v>
      </c>
      <c r="G371" s="5">
        <v>37042</v>
      </c>
      <c r="H371" s="5" t="s">
        <v>590</v>
      </c>
      <c r="I371" s="23">
        <v>0.70028893281250026</v>
      </c>
      <c r="J371" s="6" t="str">
        <f>IF(I371&gt;=40,"Above 40 Lacs",IF(AND(I371&gt;=25,I371&lt;40),"Between 25 - 40 Lacs",IF(AND(I371&gt;=15,I371&lt;25),"Between 15 - 25 Lacs","Less than 15 Lacs")))</f>
        <v>Less than 15 Lacs</v>
      </c>
    </row>
    <row r="372" spans="1:10" x14ac:dyDescent="0.3">
      <c r="A372" s="6" t="s">
        <v>686</v>
      </c>
      <c r="B372" s="5" t="s">
        <v>5</v>
      </c>
      <c r="C372" s="7">
        <v>2475</v>
      </c>
      <c r="D372" s="5" t="s">
        <v>231</v>
      </c>
      <c r="E372" s="5">
        <v>16123</v>
      </c>
      <c r="F372" s="5" t="s">
        <v>92</v>
      </c>
      <c r="G372" s="5">
        <v>36992</v>
      </c>
      <c r="H372" s="5" t="s">
        <v>584</v>
      </c>
      <c r="I372" s="23">
        <v>0.69893327668749994</v>
      </c>
      <c r="J372" s="6" t="str">
        <f>IF(I372&gt;=40,"Above 40 Lacs",IF(AND(I372&gt;=25,I372&lt;40),"Between 25 - 40 Lacs",IF(AND(I372&gt;=15,I372&lt;25),"Between 15 - 25 Lacs","Less than 15 Lacs")))</f>
        <v>Less than 15 Lacs</v>
      </c>
    </row>
    <row r="373" spans="1:10" x14ac:dyDescent="0.3">
      <c r="A373" s="6" t="s">
        <v>686</v>
      </c>
      <c r="B373" s="5" t="s">
        <v>5</v>
      </c>
      <c r="C373" s="7">
        <v>59</v>
      </c>
      <c r="D373" s="5" t="s">
        <v>8</v>
      </c>
      <c r="E373" s="5">
        <v>1390</v>
      </c>
      <c r="F373" s="5" t="s">
        <v>6</v>
      </c>
      <c r="G373" s="5">
        <v>811</v>
      </c>
      <c r="H373" s="5" t="s">
        <v>7</v>
      </c>
      <c r="I373" s="23">
        <v>0.69281552806250024</v>
      </c>
      <c r="J373" s="6" t="str">
        <f>IF(I373&gt;=40,"Above 40 Lacs",IF(AND(I373&gt;=25,I373&lt;40),"Between 25 - 40 Lacs",IF(AND(I373&gt;=15,I373&lt;25),"Between 15 - 25 Lacs","Less than 15 Lacs")))</f>
        <v>Less than 15 Lacs</v>
      </c>
    </row>
    <row r="374" spans="1:10" x14ac:dyDescent="0.3">
      <c r="A374" s="6" t="s">
        <v>686</v>
      </c>
      <c r="B374" s="5" t="s">
        <v>5</v>
      </c>
      <c r="C374" s="7">
        <v>476</v>
      </c>
      <c r="D374" s="5" t="s">
        <v>113</v>
      </c>
      <c r="E374" s="5">
        <v>995</v>
      </c>
      <c r="F374" s="5" t="s">
        <v>97</v>
      </c>
      <c r="G374" s="5">
        <v>30809</v>
      </c>
      <c r="H374" s="5" t="s">
        <v>436</v>
      </c>
      <c r="I374" s="23">
        <v>0.6833370591562502</v>
      </c>
      <c r="J374" s="6" t="str">
        <f>IF(I374&gt;=40,"Above 40 Lacs",IF(AND(I374&gt;=25,I374&lt;40),"Between 25 - 40 Lacs",IF(AND(I374&gt;=15,I374&lt;25),"Between 15 - 25 Lacs","Less than 15 Lacs")))</f>
        <v>Less than 15 Lacs</v>
      </c>
    </row>
    <row r="375" spans="1:10" x14ac:dyDescent="0.3">
      <c r="A375" s="6" t="s">
        <v>689</v>
      </c>
      <c r="B375" s="5" t="s">
        <v>20</v>
      </c>
      <c r="C375" s="7">
        <v>660</v>
      </c>
      <c r="D375" s="5" t="s">
        <v>206</v>
      </c>
      <c r="E375" s="5">
        <v>7900</v>
      </c>
      <c r="F375" s="5" t="s">
        <v>55</v>
      </c>
      <c r="G375" s="5">
        <v>18108</v>
      </c>
      <c r="H375" s="5" t="s">
        <v>205</v>
      </c>
      <c r="I375" s="23">
        <v>0.68302051562499999</v>
      </c>
      <c r="J375" s="6" t="str">
        <f>IF(I375&gt;=40,"Above 40 Lacs",IF(AND(I375&gt;=25,I375&lt;40),"Between 25 - 40 Lacs",IF(AND(I375&gt;=15,I375&lt;25),"Between 15 - 25 Lacs","Less than 15 Lacs")))</f>
        <v>Less than 15 Lacs</v>
      </c>
    </row>
    <row r="376" spans="1:10" x14ac:dyDescent="0.3">
      <c r="A376" s="6" t="s">
        <v>687</v>
      </c>
      <c r="B376" s="5" t="s">
        <v>11</v>
      </c>
      <c r="C376" s="7">
        <v>2048</v>
      </c>
      <c r="D376" s="5" t="s">
        <v>46</v>
      </c>
      <c r="E376" s="5">
        <v>36931</v>
      </c>
      <c r="F376" s="5" t="s">
        <v>12</v>
      </c>
      <c r="G376" s="5">
        <v>22230</v>
      </c>
      <c r="H376" s="5" t="s">
        <v>290</v>
      </c>
      <c r="I376" s="23">
        <v>0.67907385359375005</v>
      </c>
      <c r="J376" s="6" t="str">
        <f>IF(I376&gt;=40,"Above 40 Lacs",IF(AND(I376&gt;=25,I376&lt;40),"Between 25 - 40 Lacs",IF(AND(I376&gt;=15,I376&lt;25),"Between 15 - 25 Lacs","Less than 15 Lacs")))</f>
        <v>Less than 15 Lacs</v>
      </c>
    </row>
    <row r="377" spans="1:10" x14ac:dyDescent="0.3">
      <c r="A377" s="6" t="s">
        <v>689</v>
      </c>
      <c r="B377" s="5" t="s">
        <v>20</v>
      </c>
      <c r="C377" s="7">
        <v>168</v>
      </c>
      <c r="D377" s="5" t="s">
        <v>268</v>
      </c>
      <c r="E377" s="5">
        <v>37518</v>
      </c>
      <c r="F377" s="5" t="s">
        <v>52</v>
      </c>
      <c r="G377" s="5">
        <v>20982</v>
      </c>
      <c r="H377" s="5" t="s">
        <v>267</v>
      </c>
      <c r="I377" s="23">
        <v>0.67023546281249968</v>
      </c>
      <c r="J377" s="6" t="str">
        <f>IF(I377&gt;=40,"Above 40 Lacs",IF(AND(I377&gt;=25,I377&lt;40),"Between 25 - 40 Lacs",IF(AND(I377&gt;=15,I377&lt;25),"Between 15 - 25 Lacs","Less than 15 Lacs")))</f>
        <v>Less than 15 Lacs</v>
      </c>
    </row>
    <row r="378" spans="1:10" x14ac:dyDescent="0.3">
      <c r="A378" s="6" t="s">
        <v>689</v>
      </c>
      <c r="B378" s="5" t="s">
        <v>20</v>
      </c>
      <c r="C378" s="7">
        <v>999</v>
      </c>
      <c r="D378" s="5" t="s">
        <v>54</v>
      </c>
      <c r="E378" s="5">
        <v>7900</v>
      </c>
      <c r="F378" s="5" t="s">
        <v>55</v>
      </c>
      <c r="G378" s="5">
        <v>4742</v>
      </c>
      <c r="H378" s="5" t="s">
        <v>53</v>
      </c>
      <c r="I378" s="23">
        <v>0.66697718253124993</v>
      </c>
      <c r="J378" s="6" t="str">
        <f>IF(I378&gt;=40,"Above 40 Lacs",IF(AND(I378&gt;=25,I378&lt;40),"Between 25 - 40 Lacs",IF(AND(I378&gt;=15,I378&lt;25),"Between 15 - 25 Lacs","Less than 15 Lacs")))</f>
        <v>Less than 15 Lacs</v>
      </c>
    </row>
    <row r="379" spans="1:10" x14ac:dyDescent="0.3">
      <c r="A379" s="6" t="s">
        <v>689</v>
      </c>
      <c r="B379" s="5" t="s">
        <v>20</v>
      </c>
      <c r="C379" s="7">
        <v>338</v>
      </c>
      <c r="D379" s="5" t="s">
        <v>19</v>
      </c>
      <c r="E379" s="5">
        <v>1192</v>
      </c>
      <c r="F379" s="5" t="s">
        <v>21</v>
      </c>
      <c r="G379" s="5">
        <v>33390</v>
      </c>
      <c r="H379" s="5" t="s">
        <v>481</v>
      </c>
      <c r="I379" s="23">
        <v>0.66442441937499996</v>
      </c>
      <c r="J379" s="6" t="str">
        <f>IF(I379&gt;=40,"Above 40 Lacs",IF(AND(I379&gt;=25,I379&lt;40),"Between 25 - 40 Lacs",IF(AND(I379&gt;=15,I379&lt;25),"Between 15 - 25 Lacs","Less than 15 Lacs")))</f>
        <v>Less than 15 Lacs</v>
      </c>
    </row>
    <row r="380" spans="1:10" x14ac:dyDescent="0.3">
      <c r="A380" s="6" t="s">
        <v>689</v>
      </c>
      <c r="B380" s="5" t="s">
        <v>20</v>
      </c>
      <c r="C380" s="7">
        <v>168</v>
      </c>
      <c r="D380" s="5" t="s">
        <v>268</v>
      </c>
      <c r="E380" s="5">
        <v>37518</v>
      </c>
      <c r="F380" s="5" t="s">
        <v>52</v>
      </c>
      <c r="G380" s="5">
        <v>37516</v>
      </c>
      <c r="H380" s="5" t="s">
        <v>632</v>
      </c>
      <c r="I380" s="23">
        <v>0.64935252781249986</v>
      </c>
      <c r="J380" s="6" t="str">
        <f>IF(I380&gt;=40,"Above 40 Lacs",IF(AND(I380&gt;=25,I380&lt;40),"Between 25 - 40 Lacs",IF(AND(I380&gt;=15,I380&lt;25),"Between 15 - 25 Lacs","Less than 15 Lacs")))</f>
        <v>Less than 15 Lacs</v>
      </c>
    </row>
    <row r="381" spans="1:10" x14ac:dyDescent="0.3">
      <c r="A381" s="6" t="s">
        <v>689</v>
      </c>
      <c r="B381" s="5" t="s">
        <v>20</v>
      </c>
      <c r="C381" s="7">
        <v>4727</v>
      </c>
      <c r="D381" s="5" t="s">
        <v>406</v>
      </c>
      <c r="E381" s="5">
        <v>7900</v>
      </c>
      <c r="F381" s="5" t="s">
        <v>55</v>
      </c>
      <c r="G381" s="5">
        <v>33160</v>
      </c>
      <c r="H381" s="5" t="s">
        <v>473</v>
      </c>
      <c r="I381" s="23">
        <v>0.6370932146874998</v>
      </c>
      <c r="J381" s="6" t="str">
        <f>IF(I381&gt;=40,"Above 40 Lacs",IF(AND(I381&gt;=25,I381&lt;40),"Between 25 - 40 Lacs",IF(AND(I381&gt;=15,I381&lt;25),"Between 15 - 25 Lacs","Less than 15 Lacs")))</f>
        <v>Less than 15 Lacs</v>
      </c>
    </row>
    <row r="382" spans="1:10" x14ac:dyDescent="0.3">
      <c r="A382" s="6" t="s">
        <v>688</v>
      </c>
      <c r="B382" s="5" t="s">
        <v>15</v>
      </c>
      <c r="C382" s="7">
        <v>493</v>
      </c>
      <c r="D382" s="5" t="s">
        <v>63</v>
      </c>
      <c r="E382" s="5">
        <v>8841</v>
      </c>
      <c r="F382" s="5" t="s">
        <v>64</v>
      </c>
      <c r="G382" s="5">
        <v>7679</v>
      </c>
      <c r="H382" s="5" t="s">
        <v>93</v>
      </c>
      <c r="I382" s="23">
        <v>0.63665446596874975</v>
      </c>
      <c r="J382" s="6" t="str">
        <f>IF(I382&gt;=40,"Above 40 Lacs",IF(AND(I382&gt;=25,I382&lt;40),"Between 25 - 40 Lacs",IF(AND(I382&gt;=15,I382&lt;25),"Between 15 - 25 Lacs","Less than 15 Lacs")))</f>
        <v>Less than 15 Lacs</v>
      </c>
    </row>
    <row r="383" spans="1:10" x14ac:dyDescent="0.3">
      <c r="A383" s="6" t="s">
        <v>686</v>
      </c>
      <c r="B383" s="5" t="s">
        <v>5</v>
      </c>
      <c r="C383" s="7">
        <v>476</v>
      </c>
      <c r="D383" s="5" t="s">
        <v>113</v>
      </c>
      <c r="E383" s="5">
        <v>995</v>
      </c>
      <c r="F383" s="5" t="s">
        <v>97</v>
      </c>
      <c r="G383" s="5">
        <v>18736</v>
      </c>
      <c r="H383" s="5" t="s">
        <v>215</v>
      </c>
      <c r="I383" s="23">
        <v>0.63176710168750028</v>
      </c>
      <c r="J383" s="6" t="str">
        <f>IF(I383&gt;=40,"Above 40 Lacs",IF(AND(I383&gt;=25,I383&lt;40),"Between 25 - 40 Lacs",IF(AND(I383&gt;=15,I383&lt;25),"Between 15 - 25 Lacs","Less than 15 Lacs")))</f>
        <v>Less than 15 Lacs</v>
      </c>
    </row>
    <row r="384" spans="1:10" x14ac:dyDescent="0.3">
      <c r="A384" s="6" t="s">
        <v>689</v>
      </c>
      <c r="B384" s="5" t="s">
        <v>20</v>
      </c>
      <c r="C384" s="7">
        <v>35</v>
      </c>
      <c r="D384" s="5" t="s">
        <v>295</v>
      </c>
      <c r="E384" s="5">
        <v>897</v>
      </c>
      <c r="F384" s="5" t="s">
        <v>31</v>
      </c>
      <c r="G384" s="5">
        <v>26287</v>
      </c>
      <c r="H384" s="5" t="s">
        <v>378</v>
      </c>
      <c r="I384" s="23">
        <v>0.62699443378124997</v>
      </c>
      <c r="J384" s="6" t="str">
        <f>IF(I384&gt;=40,"Above 40 Lacs",IF(AND(I384&gt;=25,I384&lt;40),"Between 25 - 40 Lacs",IF(AND(I384&gt;=15,I384&lt;25),"Between 15 - 25 Lacs","Less than 15 Lacs")))</f>
        <v>Less than 15 Lacs</v>
      </c>
    </row>
    <row r="385" spans="1:10" x14ac:dyDescent="0.3">
      <c r="A385" s="6" t="s">
        <v>686</v>
      </c>
      <c r="B385" s="5" t="s">
        <v>5</v>
      </c>
      <c r="C385" s="7">
        <v>76</v>
      </c>
      <c r="D385" s="5" t="s">
        <v>91</v>
      </c>
      <c r="E385" s="5">
        <v>16123</v>
      </c>
      <c r="F385" s="5" t="s">
        <v>92</v>
      </c>
      <c r="G385" s="5">
        <v>30153</v>
      </c>
      <c r="H385" s="5" t="s">
        <v>424</v>
      </c>
      <c r="I385" s="23">
        <v>0.61387918621875015</v>
      </c>
      <c r="J385" s="6" t="str">
        <f>IF(I385&gt;=40,"Above 40 Lacs",IF(AND(I385&gt;=25,I385&lt;40),"Between 25 - 40 Lacs",IF(AND(I385&gt;=15,I385&lt;25),"Between 15 - 25 Lacs","Less than 15 Lacs")))</f>
        <v>Less than 15 Lacs</v>
      </c>
    </row>
    <row r="386" spans="1:10" x14ac:dyDescent="0.3">
      <c r="A386" s="6" t="s">
        <v>687</v>
      </c>
      <c r="B386" s="5" t="s">
        <v>11</v>
      </c>
      <c r="C386" s="7">
        <v>83</v>
      </c>
      <c r="D386" s="5" t="s">
        <v>362</v>
      </c>
      <c r="E386" s="5">
        <v>36931</v>
      </c>
      <c r="F386" s="5" t="s">
        <v>12</v>
      </c>
      <c r="G386" s="5">
        <v>28556</v>
      </c>
      <c r="H386" s="5" t="s">
        <v>411</v>
      </c>
      <c r="I386" s="23">
        <v>0.61213286171875014</v>
      </c>
      <c r="J386" s="6" t="str">
        <f>IF(I386&gt;=40,"Above 40 Lacs",IF(AND(I386&gt;=25,I386&lt;40),"Between 25 - 40 Lacs",IF(AND(I386&gt;=15,I386&lt;25),"Between 15 - 25 Lacs","Less than 15 Lacs")))</f>
        <v>Less than 15 Lacs</v>
      </c>
    </row>
    <row r="387" spans="1:10" x14ac:dyDescent="0.3">
      <c r="A387" s="6" t="s">
        <v>688</v>
      </c>
      <c r="B387" s="5" t="s">
        <v>15</v>
      </c>
      <c r="C387" s="7">
        <v>1032</v>
      </c>
      <c r="D387" s="5" t="s">
        <v>200</v>
      </c>
      <c r="E387" s="5">
        <v>19526</v>
      </c>
      <c r="F387" s="5" t="s">
        <v>36</v>
      </c>
      <c r="G387" s="5">
        <v>28330</v>
      </c>
      <c r="H387" s="5" t="s">
        <v>410</v>
      </c>
      <c r="I387" s="23">
        <v>0.61066285331249992</v>
      </c>
      <c r="J387" s="6" t="str">
        <f>IF(I387&gt;=40,"Above 40 Lacs",IF(AND(I387&gt;=25,I387&lt;40),"Between 25 - 40 Lacs",IF(AND(I387&gt;=15,I387&lt;25),"Between 15 - 25 Lacs","Less than 15 Lacs")))</f>
        <v>Less than 15 Lacs</v>
      </c>
    </row>
    <row r="388" spans="1:10" x14ac:dyDescent="0.3">
      <c r="A388" s="6" t="s">
        <v>689</v>
      </c>
      <c r="B388" s="5" t="s">
        <v>20</v>
      </c>
      <c r="C388" s="7">
        <v>2354</v>
      </c>
      <c r="D388" s="5" t="s">
        <v>354</v>
      </c>
      <c r="E388" s="5">
        <v>897</v>
      </c>
      <c r="F388" s="5" t="s">
        <v>31</v>
      </c>
      <c r="G388" s="5">
        <v>24978</v>
      </c>
      <c r="H388" s="5" t="s">
        <v>353</v>
      </c>
      <c r="I388" s="23">
        <v>0.60564632471874991</v>
      </c>
      <c r="J388" s="6" t="str">
        <f>IF(I388&gt;=40,"Above 40 Lacs",IF(AND(I388&gt;=25,I388&lt;40),"Between 25 - 40 Lacs",IF(AND(I388&gt;=15,I388&lt;25),"Between 15 - 25 Lacs","Less than 15 Lacs")))</f>
        <v>Less than 15 Lacs</v>
      </c>
    </row>
    <row r="389" spans="1:10" x14ac:dyDescent="0.3">
      <c r="A389" s="6" t="s">
        <v>689</v>
      </c>
      <c r="B389" s="5" t="s">
        <v>20</v>
      </c>
      <c r="C389" s="7">
        <v>1286</v>
      </c>
      <c r="D389" s="5" t="s">
        <v>136</v>
      </c>
      <c r="E389" s="5">
        <v>897</v>
      </c>
      <c r="F389" s="5" t="s">
        <v>31</v>
      </c>
      <c r="G389" s="5">
        <v>31009</v>
      </c>
      <c r="H389" s="5" t="s">
        <v>439</v>
      </c>
      <c r="I389" s="23">
        <v>0.60527685999999992</v>
      </c>
      <c r="J389" s="6" t="str">
        <f>IF(I389&gt;=40,"Above 40 Lacs",IF(AND(I389&gt;=25,I389&lt;40),"Between 25 - 40 Lacs",IF(AND(I389&gt;=15,I389&lt;25),"Between 15 - 25 Lacs","Less than 15 Lacs")))</f>
        <v>Less than 15 Lacs</v>
      </c>
    </row>
    <row r="390" spans="1:10" x14ac:dyDescent="0.3">
      <c r="A390" s="6" t="s">
        <v>686</v>
      </c>
      <c r="B390" s="5" t="s">
        <v>5</v>
      </c>
      <c r="C390" s="7">
        <v>2475</v>
      </c>
      <c r="D390" s="5" t="s">
        <v>231</v>
      </c>
      <c r="E390" s="5">
        <v>16123</v>
      </c>
      <c r="F390" s="5" t="s">
        <v>92</v>
      </c>
      <c r="G390" s="5">
        <v>37407</v>
      </c>
      <c r="H390" s="5" t="s">
        <v>621</v>
      </c>
      <c r="I390" s="23">
        <v>0.59056380350000015</v>
      </c>
      <c r="J390" s="6" t="str">
        <f>IF(I390&gt;=40,"Above 40 Lacs",IF(AND(I390&gt;=25,I390&lt;40),"Between 25 - 40 Lacs",IF(AND(I390&gt;=15,I390&lt;25),"Between 15 - 25 Lacs","Less than 15 Lacs")))</f>
        <v>Less than 15 Lacs</v>
      </c>
    </row>
    <row r="391" spans="1:10" x14ac:dyDescent="0.3">
      <c r="A391" s="6" t="s">
        <v>687</v>
      </c>
      <c r="B391" s="5" t="s">
        <v>11</v>
      </c>
      <c r="C391" s="7">
        <v>69</v>
      </c>
      <c r="D391" s="5" t="s">
        <v>134</v>
      </c>
      <c r="E391" s="5">
        <v>36931</v>
      </c>
      <c r="F391" s="5" t="s">
        <v>12</v>
      </c>
      <c r="G391" s="5">
        <v>36809</v>
      </c>
      <c r="H391" s="5" t="s">
        <v>570</v>
      </c>
      <c r="I391" s="23">
        <v>0.58519664681249994</v>
      </c>
      <c r="J391" s="6" t="str">
        <f>IF(I391&gt;=40,"Above 40 Lacs",IF(AND(I391&gt;=25,I391&lt;40),"Between 25 - 40 Lacs",IF(AND(I391&gt;=15,I391&lt;25),"Between 15 - 25 Lacs","Less than 15 Lacs")))</f>
        <v>Less than 15 Lacs</v>
      </c>
    </row>
    <row r="392" spans="1:10" x14ac:dyDescent="0.3">
      <c r="A392" s="6" t="s">
        <v>687</v>
      </c>
      <c r="B392" s="5" t="s">
        <v>11</v>
      </c>
      <c r="C392" s="7">
        <v>608</v>
      </c>
      <c r="D392" s="5" t="s">
        <v>649</v>
      </c>
      <c r="E392" s="5">
        <v>36931</v>
      </c>
      <c r="F392" s="5" t="s">
        <v>12</v>
      </c>
      <c r="G392" s="5">
        <v>37612</v>
      </c>
      <c r="H392" s="5" t="s">
        <v>648</v>
      </c>
      <c r="I392" s="23">
        <v>0.58375152409374975</v>
      </c>
      <c r="J392" s="6" t="str">
        <f>IF(I392&gt;=40,"Above 40 Lacs",IF(AND(I392&gt;=25,I392&lt;40),"Between 25 - 40 Lacs",IF(AND(I392&gt;=15,I392&lt;25),"Between 15 - 25 Lacs","Less than 15 Lacs")))</f>
        <v>Less than 15 Lacs</v>
      </c>
    </row>
    <row r="393" spans="1:10" x14ac:dyDescent="0.3">
      <c r="A393" s="6" t="s">
        <v>686</v>
      </c>
      <c r="B393" s="5" t="s">
        <v>5</v>
      </c>
      <c r="C393" s="7">
        <v>10537</v>
      </c>
      <c r="D393" s="5" t="s">
        <v>350</v>
      </c>
      <c r="E393" s="5">
        <v>1390</v>
      </c>
      <c r="F393" s="5" t="s">
        <v>6</v>
      </c>
      <c r="G393" s="5">
        <v>34773</v>
      </c>
      <c r="H393" s="5" t="s">
        <v>502</v>
      </c>
      <c r="I393" s="23">
        <v>0.58215344375</v>
      </c>
      <c r="J393" s="6" t="str">
        <f>IF(I393&gt;=40,"Above 40 Lacs",IF(AND(I393&gt;=25,I393&lt;40),"Between 25 - 40 Lacs",IF(AND(I393&gt;=15,I393&lt;25),"Between 15 - 25 Lacs","Less than 15 Lacs")))</f>
        <v>Less than 15 Lacs</v>
      </c>
    </row>
    <row r="394" spans="1:10" x14ac:dyDescent="0.3">
      <c r="A394" s="6" t="s">
        <v>689</v>
      </c>
      <c r="B394" s="5" t="s">
        <v>20</v>
      </c>
      <c r="C394" s="7">
        <v>654</v>
      </c>
      <c r="D394" s="5" t="s">
        <v>58</v>
      </c>
      <c r="E394" s="5">
        <v>897</v>
      </c>
      <c r="F394" s="5" t="s">
        <v>31</v>
      </c>
      <c r="G394" s="5">
        <v>4847</v>
      </c>
      <c r="H394" s="5" t="s">
        <v>59</v>
      </c>
      <c r="I394" s="23">
        <v>0.58145549687499998</v>
      </c>
      <c r="J394" s="6" t="str">
        <f>IF(I394&gt;=40,"Above 40 Lacs",IF(AND(I394&gt;=25,I394&lt;40),"Between 25 - 40 Lacs",IF(AND(I394&gt;=15,I394&lt;25),"Between 15 - 25 Lacs","Less than 15 Lacs")))</f>
        <v>Less than 15 Lacs</v>
      </c>
    </row>
    <row r="395" spans="1:10" x14ac:dyDescent="0.3">
      <c r="A395" s="6" t="s">
        <v>688</v>
      </c>
      <c r="B395" s="5" t="s">
        <v>15</v>
      </c>
      <c r="C395" s="7">
        <v>1209</v>
      </c>
      <c r="D395" s="5" t="s">
        <v>325</v>
      </c>
      <c r="E395" s="5">
        <v>19526</v>
      </c>
      <c r="F395" s="5" t="s">
        <v>36</v>
      </c>
      <c r="G395" s="5">
        <v>23766</v>
      </c>
      <c r="H395" s="5" t="s">
        <v>324</v>
      </c>
      <c r="I395" s="23">
        <v>0.57598065112499996</v>
      </c>
      <c r="J395" s="6" t="str">
        <f>IF(I395&gt;=40,"Above 40 Lacs",IF(AND(I395&gt;=25,I395&lt;40),"Between 25 - 40 Lacs",IF(AND(I395&gt;=15,I395&lt;25),"Between 15 - 25 Lacs","Less than 15 Lacs")))</f>
        <v>Less than 15 Lacs</v>
      </c>
    </row>
    <row r="396" spans="1:10" x14ac:dyDescent="0.3">
      <c r="A396" s="6" t="s">
        <v>686</v>
      </c>
      <c r="B396" s="5" t="s">
        <v>5</v>
      </c>
      <c r="C396" s="7">
        <v>685</v>
      </c>
      <c r="D396" s="5" t="s">
        <v>182</v>
      </c>
      <c r="E396" s="5">
        <v>995</v>
      </c>
      <c r="F396" s="5" t="s">
        <v>97</v>
      </c>
      <c r="G396" s="5">
        <v>35955</v>
      </c>
      <c r="H396" s="5" t="s">
        <v>532</v>
      </c>
      <c r="I396" s="23">
        <v>0.57215846393750003</v>
      </c>
      <c r="J396" s="6" t="str">
        <f>IF(I396&gt;=40,"Above 40 Lacs",IF(AND(I396&gt;=25,I396&lt;40),"Between 25 - 40 Lacs",IF(AND(I396&gt;=15,I396&lt;25),"Between 15 - 25 Lacs","Less than 15 Lacs")))</f>
        <v>Less than 15 Lacs</v>
      </c>
    </row>
    <row r="397" spans="1:10" x14ac:dyDescent="0.3">
      <c r="A397" s="6" t="s">
        <v>689</v>
      </c>
      <c r="B397" s="5" t="s">
        <v>20</v>
      </c>
      <c r="C397" s="7">
        <v>1059</v>
      </c>
      <c r="D397" s="5" t="s">
        <v>144</v>
      </c>
      <c r="E397" s="5">
        <v>1192</v>
      </c>
      <c r="F397" s="5" t="s">
        <v>21</v>
      </c>
      <c r="G397" s="5">
        <v>36292</v>
      </c>
      <c r="H397" s="5" t="s">
        <v>547</v>
      </c>
      <c r="I397" s="23">
        <v>0.5633924010312501</v>
      </c>
      <c r="J397" s="6" t="str">
        <f>IF(I397&gt;=40,"Above 40 Lacs",IF(AND(I397&gt;=25,I397&lt;40),"Between 25 - 40 Lacs",IF(AND(I397&gt;=15,I397&lt;25),"Between 15 - 25 Lacs","Less than 15 Lacs")))</f>
        <v>Less than 15 Lacs</v>
      </c>
    </row>
    <row r="398" spans="1:10" x14ac:dyDescent="0.3">
      <c r="A398" s="6" t="s">
        <v>686</v>
      </c>
      <c r="B398" s="5" t="s">
        <v>5</v>
      </c>
      <c r="C398" s="7">
        <v>2561</v>
      </c>
      <c r="D398" s="5" t="s">
        <v>310</v>
      </c>
      <c r="E398" s="5">
        <v>995</v>
      </c>
      <c r="F398" s="5" t="s">
        <v>97</v>
      </c>
      <c r="G398" s="5">
        <v>23194</v>
      </c>
      <c r="H398" s="5" t="s">
        <v>309</v>
      </c>
      <c r="I398" s="23">
        <v>0.56051031218750025</v>
      </c>
      <c r="J398" s="6" t="str">
        <f>IF(I398&gt;=40,"Above 40 Lacs",IF(AND(I398&gt;=25,I398&lt;40),"Between 25 - 40 Lacs",IF(AND(I398&gt;=15,I398&lt;25),"Between 15 - 25 Lacs","Less than 15 Lacs")))</f>
        <v>Less than 15 Lacs</v>
      </c>
    </row>
    <row r="399" spans="1:10" x14ac:dyDescent="0.3">
      <c r="A399" s="6" t="s">
        <v>688</v>
      </c>
      <c r="B399" s="5" t="s">
        <v>15</v>
      </c>
      <c r="C399" s="7">
        <v>922</v>
      </c>
      <c r="D399" s="5" t="s">
        <v>438</v>
      </c>
      <c r="E399" s="5">
        <v>1891</v>
      </c>
      <c r="F399" s="5" t="s">
        <v>49</v>
      </c>
      <c r="G399" s="5">
        <v>30924</v>
      </c>
      <c r="H399" s="5" t="s">
        <v>437</v>
      </c>
      <c r="I399" s="23">
        <v>0.55882172943749997</v>
      </c>
      <c r="J399" s="6" t="str">
        <f>IF(I399&gt;=40,"Above 40 Lacs",IF(AND(I399&gt;=25,I399&lt;40),"Between 25 - 40 Lacs",IF(AND(I399&gt;=15,I399&lt;25),"Between 15 - 25 Lacs","Less than 15 Lacs")))</f>
        <v>Less than 15 Lacs</v>
      </c>
    </row>
    <row r="400" spans="1:10" x14ac:dyDescent="0.3">
      <c r="A400" s="6" t="s">
        <v>689</v>
      </c>
      <c r="B400" s="5" t="s">
        <v>20</v>
      </c>
      <c r="C400" s="7">
        <v>35</v>
      </c>
      <c r="D400" s="5" t="s">
        <v>295</v>
      </c>
      <c r="E400" s="5">
        <v>897</v>
      </c>
      <c r="F400" s="5" t="s">
        <v>31</v>
      </c>
      <c r="G400" s="5">
        <v>37856</v>
      </c>
      <c r="H400" s="5" t="s">
        <v>674</v>
      </c>
      <c r="I400" s="23">
        <v>0.55532165178125004</v>
      </c>
      <c r="J400" s="6" t="str">
        <f>IF(I400&gt;=40,"Above 40 Lacs",IF(AND(I400&gt;=25,I400&lt;40),"Between 25 - 40 Lacs",IF(AND(I400&gt;=15,I400&lt;25),"Between 15 - 25 Lacs","Less than 15 Lacs")))</f>
        <v>Less than 15 Lacs</v>
      </c>
    </row>
    <row r="401" spans="1:10" x14ac:dyDescent="0.3">
      <c r="A401" s="6" t="s">
        <v>689</v>
      </c>
      <c r="B401" s="5" t="s">
        <v>20</v>
      </c>
      <c r="C401" s="7">
        <v>659</v>
      </c>
      <c r="D401" s="5" t="s">
        <v>85</v>
      </c>
      <c r="E401" s="5">
        <v>7900</v>
      </c>
      <c r="F401" s="5" t="s">
        <v>55</v>
      </c>
      <c r="G401" s="5">
        <v>37520</v>
      </c>
      <c r="H401" s="5" t="s">
        <v>635</v>
      </c>
      <c r="I401" s="23">
        <v>0.54602427837500012</v>
      </c>
      <c r="J401" s="6" t="str">
        <f>IF(I401&gt;=40,"Above 40 Lacs",IF(AND(I401&gt;=25,I401&lt;40),"Between 25 - 40 Lacs",IF(AND(I401&gt;=15,I401&lt;25),"Between 15 - 25 Lacs","Less than 15 Lacs")))</f>
        <v>Less than 15 Lacs</v>
      </c>
    </row>
    <row r="402" spans="1:10" x14ac:dyDescent="0.3">
      <c r="A402" s="6" t="s">
        <v>688</v>
      </c>
      <c r="B402" s="5" t="s">
        <v>15</v>
      </c>
      <c r="C402" s="7">
        <v>2519</v>
      </c>
      <c r="D402" s="5" t="s">
        <v>256</v>
      </c>
      <c r="E402" s="5">
        <v>8841</v>
      </c>
      <c r="F402" s="5" t="s">
        <v>64</v>
      </c>
      <c r="G402" s="5">
        <v>20233</v>
      </c>
      <c r="H402" s="5" t="s">
        <v>255</v>
      </c>
      <c r="I402" s="23">
        <v>0.54581704374999995</v>
      </c>
      <c r="J402" s="6" t="str">
        <f>IF(I402&gt;=40,"Above 40 Lacs",IF(AND(I402&gt;=25,I402&lt;40),"Between 25 - 40 Lacs",IF(AND(I402&gt;=15,I402&lt;25),"Between 15 - 25 Lacs","Less than 15 Lacs")))</f>
        <v>Less than 15 Lacs</v>
      </c>
    </row>
    <row r="403" spans="1:10" x14ac:dyDescent="0.3">
      <c r="A403" s="6" t="s">
        <v>686</v>
      </c>
      <c r="B403" s="5" t="s">
        <v>5</v>
      </c>
      <c r="C403" s="7">
        <v>669</v>
      </c>
      <c r="D403" s="5" t="s">
        <v>224</v>
      </c>
      <c r="E403" s="5">
        <v>1390</v>
      </c>
      <c r="F403" s="5" t="s">
        <v>6</v>
      </c>
      <c r="G403" s="5">
        <v>37753</v>
      </c>
      <c r="H403" s="5" t="s">
        <v>666</v>
      </c>
      <c r="I403" s="23">
        <v>0.53447924696874993</v>
      </c>
      <c r="J403" s="6" t="str">
        <f>IF(I403&gt;=40,"Above 40 Lacs",IF(AND(I403&gt;=25,I403&lt;40),"Between 25 - 40 Lacs",IF(AND(I403&gt;=15,I403&lt;25),"Between 15 - 25 Lacs","Less than 15 Lacs")))</f>
        <v>Less than 15 Lacs</v>
      </c>
    </row>
    <row r="404" spans="1:10" x14ac:dyDescent="0.3">
      <c r="A404" s="6" t="s">
        <v>689</v>
      </c>
      <c r="B404" s="5" t="s">
        <v>20</v>
      </c>
      <c r="C404" s="7">
        <v>821</v>
      </c>
      <c r="D404" s="5" t="s">
        <v>408</v>
      </c>
      <c r="E404" s="5">
        <v>897</v>
      </c>
      <c r="F404" s="5" t="s">
        <v>31</v>
      </c>
      <c r="G404" s="5">
        <v>28294</v>
      </c>
      <c r="H404" s="5" t="s">
        <v>407</v>
      </c>
      <c r="I404" s="23">
        <v>0.52707556800000011</v>
      </c>
      <c r="J404" s="6" t="str">
        <f>IF(I404&gt;=40,"Above 40 Lacs",IF(AND(I404&gt;=25,I404&lt;40),"Between 25 - 40 Lacs",IF(AND(I404&gt;=15,I404&lt;25),"Between 15 - 25 Lacs","Less than 15 Lacs")))</f>
        <v>Less than 15 Lacs</v>
      </c>
    </row>
    <row r="405" spans="1:10" x14ac:dyDescent="0.3">
      <c r="A405" s="6" t="s">
        <v>686</v>
      </c>
      <c r="B405" s="5" t="s">
        <v>5</v>
      </c>
      <c r="C405" s="7">
        <v>476</v>
      </c>
      <c r="D405" s="5" t="s">
        <v>113</v>
      </c>
      <c r="E405" s="5">
        <v>995</v>
      </c>
      <c r="F405" s="5" t="s">
        <v>97</v>
      </c>
      <c r="G405" s="5">
        <v>27669</v>
      </c>
      <c r="H405" s="5" t="s">
        <v>398</v>
      </c>
      <c r="I405" s="23">
        <v>0.52042274512499997</v>
      </c>
      <c r="J405" s="6" t="str">
        <f>IF(I405&gt;=40,"Above 40 Lacs",IF(AND(I405&gt;=25,I405&lt;40),"Between 25 - 40 Lacs",IF(AND(I405&gt;=15,I405&lt;25),"Between 15 - 25 Lacs","Less than 15 Lacs")))</f>
        <v>Less than 15 Lacs</v>
      </c>
    </row>
    <row r="406" spans="1:10" x14ac:dyDescent="0.3">
      <c r="A406" s="6" t="s">
        <v>688</v>
      </c>
      <c r="B406" s="5" t="s">
        <v>15</v>
      </c>
      <c r="C406" s="7">
        <v>1395</v>
      </c>
      <c r="D406" s="5" t="s">
        <v>140</v>
      </c>
      <c r="E406" s="5">
        <v>8841</v>
      </c>
      <c r="F406" s="5" t="s">
        <v>64</v>
      </c>
      <c r="G406" s="5">
        <v>31349</v>
      </c>
      <c r="H406" s="5" t="s">
        <v>444</v>
      </c>
      <c r="I406" s="23">
        <v>0.51953147996874993</v>
      </c>
      <c r="J406" s="6" t="str">
        <f>IF(I406&gt;=40,"Above 40 Lacs",IF(AND(I406&gt;=25,I406&lt;40),"Between 25 - 40 Lacs",IF(AND(I406&gt;=15,I406&lt;25),"Between 15 - 25 Lacs","Less than 15 Lacs")))</f>
        <v>Less than 15 Lacs</v>
      </c>
    </row>
    <row r="407" spans="1:10" x14ac:dyDescent="0.3">
      <c r="A407" s="6" t="s">
        <v>688</v>
      </c>
      <c r="B407" s="5" t="s">
        <v>15</v>
      </c>
      <c r="C407" s="7">
        <v>308</v>
      </c>
      <c r="D407" s="5" t="s">
        <v>217</v>
      </c>
      <c r="E407" s="5">
        <v>8987</v>
      </c>
      <c r="F407" s="5" t="s">
        <v>163</v>
      </c>
      <c r="G407" s="5">
        <v>23522</v>
      </c>
      <c r="H407" s="5" t="s">
        <v>319</v>
      </c>
      <c r="I407" s="23">
        <v>0.50725570224999994</v>
      </c>
      <c r="J407" s="6" t="str">
        <f>IF(I407&gt;=40,"Above 40 Lacs",IF(AND(I407&gt;=25,I407&lt;40),"Between 25 - 40 Lacs",IF(AND(I407&gt;=15,I407&lt;25),"Between 15 - 25 Lacs","Less than 15 Lacs")))</f>
        <v>Less than 15 Lacs</v>
      </c>
    </row>
    <row r="408" spans="1:10" x14ac:dyDescent="0.3">
      <c r="A408" s="6" t="s">
        <v>686</v>
      </c>
      <c r="B408" s="5" t="s">
        <v>5</v>
      </c>
      <c r="C408" s="7">
        <v>602</v>
      </c>
      <c r="D408" s="5" t="s">
        <v>229</v>
      </c>
      <c r="E408" s="5">
        <v>7642</v>
      </c>
      <c r="F408" s="5" t="s">
        <v>42</v>
      </c>
      <c r="G408" s="5">
        <v>36029</v>
      </c>
      <c r="H408" s="5" t="s">
        <v>534</v>
      </c>
      <c r="I408" s="23">
        <v>0.50126768721875015</v>
      </c>
      <c r="J408" s="6" t="str">
        <f>IF(I408&gt;=40,"Above 40 Lacs",IF(AND(I408&gt;=25,I408&lt;40),"Between 25 - 40 Lacs",IF(AND(I408&gt;=15,I408&lt;25),"Between 15 - 25 Lacs","Less than 15 Lacs")))</f>
        <v>Less than 15 Lacs</v>
      </c>
    </row>
    <row r="409" spans="1:10" x14ac:dyDescent="0.3">
      <c r="A409" s="6" t="s">
        <v>689</v>
      </c>
      <c r="B409" s="5" t="s">
        <v>20</v>
      </c>
      <c r="C409" s="7">
        <v>561</v>
      </c>
      <c r="D409" s="5" t="s">
        <v>150</v>
      </c>
      <c r="E409" s="5">
        <v>1192</v>
      </c>
      <c r="F409" s="5" t="s">
        <v>21</v>
      </c>
      <c r="G409" s="5">
        <v>13758</v>
      </c>
      <c r="H409" s="5" t="s">
        <v>149</v>
      </c>
      <c r="I409" s="23">
        <v>0.49861597553125014</v>
      </c>
      <c r="J409" s="6" t="str">
        <f>IF(I409&gt;=40,"Above 40 Lacs",IF(AND(I409&gt;=25,I409&lt;40),"Between 25 - 40 Lacs",IF(AND(I409&gt;=15,I409&lt;25),"Between 15 - 25 Lacs","Less than 15 Lacs")))</f>
        <v>Less than 15 Lacs</v>
      </c>
    </row>
    <row r="410" spans="1:10" x14ac:dyDescent="0.3">
      <c r="A410" s="6" t="s">
        <v>688</v>
      </c>
      <c r="B410" s="5" t="s">
        <v>15</v>
      </c>
      <c r="C410" s="7">
        <v>1006</v>
      </c>
      <c r="D410" s="5" t="s">
        <v>235</v>
      </c>
      <c r="E410" s="5">
        <v>942</v>
      </c>
      <c r="F410" s="5" t="s">
        <v>16</v>
      </c>
      <c r="G410" s="5">
        <v>21107</v>
      </c>
      <c r="H410" s="5" t="s">
        <v>273</v>
      </c>
      <c r="I410" s="23">
        <v>0.49206124987499983</v>
      </c>
      <c r="J410" s="6" t="str">
        <f>IF(I410&gt;=40,"Above 40 Lacs",IF(AND(I410&gt;=25,I410&lt;40),"Between 25 - 40 Lacs",IF(AND(I410&gt;=15,I410&lt;25),"Between 15 - 25 Lacs","Less than 15 Lacs")))</f>
        <v>Less than 15 Lacs</v>
      </c>
    </row>
    <row r="411" spans="1:10" x14ac:dyDescent="0.3">
      <c r="A411" s="6" t="s">
        <v>688</v>
      </c>
      <c r="B411" s="5" t="s">
        <v>15</v>
      </c>
      <c r="C411" s="7">
        <v>773</v>
      </c>
      <c r="D411" s="5" t="s">
        <v>574</v>
      </c>
      <c r="E411" s="5">
        <v>1891</v>
      </c>
      <c r="F411" s="5" t="s">
        <v>49</v>
      </c>
      <c r="G411" s="5">
        <v>36984</v>
      </c>
      <c r="H411" s="5" t="s">
        <v>583</v>
      </c>
      <c r="I411" s="23">
        <v>0.49195792056249987</v>
      </c>
      <c r="J411" s="6" t="str">
        <f>IF(I411&gt;=40,"Above 40 Lacs",IF(AND(I411&gt;=25,I411&lt;40),"Between 25 - 40 Lacs",IF(AND(I411&gt;=15,I411&lt;25),"Between 15 - 25 Lacs","Less than 15 Lacs")))</f>
        <v>Less than 15 Lacs</v>
      </c>
    </row>
    <row r="412" spans="1:10" x14ac:dyDescent="0.3">
      <c r="A412" s="6" t="s">
        <v>687</v>
      </c>
      <c r="B412" s="5" t="s">
        <v>11</v>
      </c>
      <c r="C412" s="7">
        <v>153</v>
      </c>
      <c r="D412" s="5" t="s">
        <v>372</v>
      </c>
      <c r="E412" s="5">
        <v>36931</v>
      </c>
      <c r="F412" s="5" t="s">
        <v>12</v>
      </c>
      <c r="G412" s="5">
        <v>36225</v>
      </c>
      <c r="H412" s="5" t="s">
        <v>544</v>
      </c>
      <c r="I412" s="23">
        <v>0.48850305628124996</v>
      </c>
      <c r="J412" s="6" t="str">
        <f>IF(I412&gt;=40,"Above 40 Lacs",IF(AND(I412&gt;=25,I412&lt;40),"Between 25 - 40 Lacs",IF(AND(I412&gt;=15,I412&lt;25),"Between 15 - 25 Lacs","Less than 15 Lacs")))</f>
        <v>Less than 15 Lacs</v>
      </c>
    </row>
    <row r="413" spans="1:10" x14ac:dyDescent="0.3">
      <c r="A413" s="6" t="s">
        <v>689</v>
      </c>
      <c r="B413" s="5" t="s">
        <v>20</v>
      </c>
      <c r="C413" s="7">
        <v>673</v>
      </c>
      <c r="D413" s="5" t="s">
        <v>61</v>
      </c>
      <c r="E413" s="5">
        <v>897</v>
      </c>
      <c r="F413" s="5" t="s">
        <v>31</v>
      </c>
      <c r="G413" s="5">
        <v>6731</v>
      </c>
      <c r="H413" s="5" t="s">
        <v>78</v>
      </c>
      <c r="I413" s="23">
        <v>0.48809243571875022</v>
      </c>
      <c r="J413" s="6" t="str">
        <f>IF(I413&gt;=40,"Above 40 Lacs",IF(AND(I413&gt;=25,I413&lt;40),"Between 25 - 40 Lacs",IF(AND(I413&gt;=15,I413&lt;25),"Between 15 - 25 Lacs","Less than 15 Lacs")))</f>
        <v>Less than 15 Lacs</v>
      </c>
    </row>
    <row r="414" spans="1:10" x14ac:dyDescent="0.3">
      <c r="A414" s="6" t="s">
        <v>686</v>
      </c>
      <c r="B414" s="5" t="s">
        <v>5</v>
      </c>
      <c r="C414" s="7">
        <v>686</v>
      </c>
      <c r="D414" s="5" t="s">
        <v>96</v>
      </c>
      <c r="E414" s="5">
        <v>995</v>
      </c>
      <c r="F414" s="5" t="s">
        <v>97</v>
      </c>
      <c r="G414" s="5">
        <v>32085</v>
      </c>
      <c r="H414" s="5" t="s">
        <v>451</v>
      </c>
      <c r="I414" s="23">
        <v>0.48173704262500006</v>
      </c>
      <c r="J414" s="6" t="str">
        <f>IF(I414&gt;=40,"Above 40 Lacs",IF(AND(I414&gt;=25,I414&lt;40),"Between 25 - 40 Lacs",IF(AND(I414&gt;=15,I414&lt;25),"Between 15 - 25 Lacs","Less than 15 Lacs")))</f>
        <v>Less than 15 Lacs</v>
      </c>
    </row>
    <row r="415" spans="1:10" x14ac:dyDescent="0.3">
      <c r="A415" s="6" t="s">
        <v>689</v>
      </c>
      <c r="B415" s="5" t="s">
        <v>20</v>
      </c>
      <c r="C415" s="7">
        <v>1259</v>
      </c>
      <c r="D415" s="5" t="s">
        <v>387</v>
      </c>
      <c r="E415" s="5">
        <v>7900</v>
      </c>
      <c r="F415" s="5" t="s">
        <v>55</v>
      </c>
      <c r="G415" s="5">
        <v>29210</v>
      </c>
      <c r="H415" s="5" t="s">
        <v>417</v>
      </c>
      <c r="I415" s="23">
        <v>0.48154679531249994</v>
      </c>
      <c r="J415" s="6" t="str">
        <f>IF(I415&gt;=40,"Above 40 Lacs",IF(AND(I415&gt;=25,I415&lt;40),"Between 25 - 40 Lacs",IF(AND(I415&gt;=15,I415&lt;25),"Between 15 - 25 Lacs","Less than 15 Lacs")))</f>
        <v>Less than 15 Lacs</v>
      </c>
    </row>
    <row r="416" spans="1:10" x14ac:dyDescent="0.3">
      <c r="A416" s="6" t="s">
        <v>689</v>
      </c>
      <c r="B416" s="5" t="s">
        <v>20</v>
      </c>
      <c r="C416" s="7">
        <v>821</v>
      </c>
      <c r="D416" s="5" t="s">
        <v>408</v>
      </c>
      <c r="E416" s="5">
        <v>897</v>
      </c>
      <c r="F416" s="5" t="s">
        <v>31</v>
      </c>
      <c r="G416" s="5">
        <v>30784</v>
      </c>
      <c r="H416" s="5" t="s">
        <v>434</v>
      </c>
      <c r="I416" s="23">
        <v>0.47748042099999982</v>
      </c>
      <c r="J416" s="6" t="str">
        <f>IF(I416&gt;=40,"Above 40 Lacs",IF(AND(I416&gt;=25,I416&lt;40),"Between 25 - 40 Lacs",IF(AND(I416&gt;=15,I416&lt;25),"Between 15 - 25 Lacs","Less than 15 Lacs")))</f>
        <v>Less than 15 Lacs</v>
      </c>
    </row>
    <row r="417" spans="1:10" x14ac:dyDescent="0.3">
      <c r="A417" s="6" t="s">
        <v>689</v>
      </c>
      <c r="B417" s="5" t="s">
        <v>20</v>
      </c>
      <c r="C417" s="7">
        <v>821</v>
      </c>
      <c r="D417" s="5" t="s">
        <v>408</v>
      </c>
      <c r="E417" s="5">
        <v>897</v>
      </c>
      <c r="F417" s="5" t="s">
        <v>31</v>
      </c>
      <c r="G417" s="5">
        <v>37436</v>
      </c>
      <c r="H417" s="5" t="s">
        <v>625</v>
      </c>
      <c r="I417" s="23">
        <v>0.47264701500000006</v>
      </c>
      <c r="J417" s="6" t="str">
        <f>IF(I417&gt;=40,"Above 40 Lacs",IF(AND(I417&gt;=25,I417&lt;40),"Between 25 - 40 Lacs",IF(AND(I417&gt;=15,I417&lt;25),"Between 15 - 25 Lacs","Less than 15 Lacs")))</f>
        <v>Less than 15 Lacs</v>
      </c>
    </row>
    <row r="418" spans="1:10" x14ac:dyDescent="0.3">
      <c r="A418" s="6" t="s">
        <v>688</v>
      </c>
      <c r="B418" s="5" t="s">
        <v>15</v>
      </c>
      <c r="C418" s="7">
        <v>773</v>
      </c>
      <c r="D418" s="5" t="s">
        <v>574</v>
      </c>
      <c r="E418" s="5">
        <v>1891</v>
      </c>
      <c r="F418" s="5" t="s">
        <v>49</v>
      </c>
      <c r="G418" s="5">
        <v>36880</v>
      </c>
      <c r="H418" s="5" t="s">
        <v>573</v>
      </c>
      <c r="I418" s="23">
        <v>0.4722017642500001</v>
      </c>
      <c r="J418" s="6" t="str">
        <f>IF(I418&gt;=40,"Above 40 Lacs",IF(AND(I418&gt;=25,I418&lt;40),"Between 25 - 40 Lacs",IF(AND(I418&gt;=15,I418&lt;25),"Between 15 - 25 Lacs","Less than 15 Lacs")))</f>
        <v>Less than 15 Lacs</v>
      </c>
    </row>
    <row r="419" spans="1:10" x14ac:dyDescent="0.3">
      <c r="A419" s="6" t="s">
        <v>689</v>
      </c>
      <c r="B419" s="5" t="s">
        <v>20</v>
      </c>
      <c r="C419" s="7">
        <v>2354</v>
      </c>
      <c r="D419" s="5" t="s">
        <v>354</v>
      </c>
      <c r="E419" s="5">
        <v>897</v>
      </c>
      <c r="F419" s="5" t="s">
        <v>31</v>
      </c>
      <c r="G419" s="5">
        <v>26390</v>
      </c>
      <c r="H419" s="5" t="s">
        <v>382</v>
      </c>
      <c r="I419" s="23">
        <v>0.46344471875000004</v>
      </c>
      <c r="J419" s="6" t="str">
        <f>IF(I419&gt;=40,"Above 40 Lacs",IF(AND(I419&gt;=25,I419&lt;40),"Between 25 - 40 Lacs",IF(AND(I419&gt;=15,I419&lt;25),"Between 15 - 25 Lacs","Less than 15 Lacs")))</f>
        <v>Less than 15 Lacs</v>
      </c>
    </row>
    <row r="420" spans="1:10" x14ac:dyDescent="0.3">
      <c r="A420" s="6" t="s">
        <v>688</v>
      </c>
      <c r="B420" s="5" t="s">
        <v>15</v>
      </c>
      <c r="C420" s="7">
        <v>1218</v>
      </c>
      <c r="D420" s="5" t="s">
        <v>333</v>
      </c>
      <c r="E420" s="5">
        <v>19526</v>
      </c>
      <c r="F420" s="5" t="s">
        <v>36</v>
      </c>
      <c r="G420" s="5">
        <v>37874</v>
      </c>
      <c r="H420" s="5" t="s">
        <v>679</v>
      </c>
      <c r="I420" s="23">
        <v>0.46254676162500002</v>
      </c>
      <c r="J420" s="6" t="str">
        <f>IF(I420&gt;=40,"Above 40 Lacs",IF(AND(I420&gt;=25,I420&lt;40),"Between 25 - 40 Lacs",IF(AND(I420&gt;=15,I420&lt;25),"Between 15 - 25 Lacs","Less than 15 Lacs")))</f>
        <v>Less than 15 Lacs</v>
      </c>
    </row>
    <row r="421" spans="1:10" x14ac:dyDescent="0.3">
      <c r="A421" s="6" t="s">
        <v>686</v>
      </c>
      <c r="B421" s="5" t="s">
        <v>5</v>
      </c>
      <c r="C421" s="7">
        <v>642</v>
      </c>
      <c r="D421" s="5" t="s">
        <v>146</v>
      </c>
      <c r="E421" s="5">
        <v>7642</v>
      </c>
      <c r="F421" s="5" t="s">
        <v>42</v>
      </c>
      <c r="G421" s="5">
        <v>37850</v>
      </c>
      <c r="H421" s="5" t="s">
        <v>677</v>
      </c>
      <c r="I421" s="23">
        <v>0.45926998421874998</v>
      </c>
      <c r="J421" s="6" t="str">
        <f>IF(I421&gt;=40,"Above 40 Lacs",IF(AND(I421&gt;=25,I421&lt;40),"Between 25 - 40 Lacs",IF(AND(I421&gt;=15,I421&lt;25),"Between 15 - 25 Lacs","Less than 15 Lacs")))</f>
        <v>Less than 15 Lacs</v>
      </c>
    </row>
    <row r="422" spans="1:10" x14ac:dyDescent="0.3">
      <c r="A422" s="6" t="s">
        <v>688</v>
      </c>
      <c r="B422" s="5" t="s">
        <v>15</v>
      </c>
      <c r="C422" s="7">
        <v>949</v>
      </c>
      <c r="D422" s="5" t="s">
        <v>211</v>
      </c>
      <c r="E422" s="5">
        <v>7053</v>
      </c>
      <c r="F422" s="5" t="s">
        <v>128</v>
      </c>
      <c r="G422" s="5">
        <v>36136</v>
      </c>
      <c r="H422" s="5" t="s">
        <v>536</v>
      </c>
      <c r="I422" s="23">
        <v>0.45921097893749996</v>
      </c>
      <c r="J422" s="6" t="str">
        <f>IF(I422&gt;=40,"Above 40 Lacs",IF(AND(I422&gt;=25,I422&lt;40),"Between 25 - 40 Lacs",IF(AND(I422&gt;=15,I422&lt;25),"Between 15 - 25 Lacs","Less than 15 Lacs")))</f>
        <v>Less than 15 Lacs</v>
      </c>
    </row>
    <row r="423" spans="1:10" x14ac:dyDescent="0.3">
      <c r="A423" s="6" t="s">
        <v>686</v>
      </c>
      <c r="B423" s="5" t="s">
        <v>5</v>
      </c>
      <c r="C423" s="7">
        <v>2475</v>
      </c>
      <c r="D423" s="5" t="s">
        <v>231</v>
      </c>
      <c r="E423" s="5">
        <v>16123</v>
      </c>
      <c r="F423" s="5" t="s">
        <v>92</v>
      </c>
      <c r="G423" s="5">
        <v>37013</v>
      </c>
      <c r="H423" s="5" t="s">
        <v>587</v>
      </c>
      <c r="I423" s="23">
        <v>0.45733023040624998</v>
      </c>
      <c r="J423" s="6" t="str">
        <f>IF(I423&gt;=40,"Above 40 Lacs",IF(AND(I423&gt;=25,I423&lt;40),"Between 25 - 40 Lacs",IF(AND(I423&gt;=15,I423&lt;25),"Between 15 - 25 Lacs","Less than 15 Lacs")))</f>
        <v>Less than 15 Lacs</v>
      </c>
    </row>
    <row r="424" spans="1:10" x14ac:dyDescent="0.3">
      <c r="A424" s="6" t="s">
        <v>686</v>
      </c>
      <c r="B424" s="5" t="s">
        <v>5</v>
      </c>
      <c r="C424" s="7">
        <v>1234</v>
      </c>
      <c r="D424" s="5" t="s">
        <v>138</v>
      </c>
      <c r="E424" s="5">
        <v>995</v>
      </c>
      <c r="F424" s="5" t="s">
        <v>97</v>
      </c>
      <c r="G424" s="5">
        <v>12699</v>
      </c>
      <c r="H424" s="5" t="s">
        <v>137</v>
      </c>
      <c r="I424" s="23">
        <v>0.45091284375000007</v>
      </c>
      <c r="J424" s="6" t="str">
        <f>IF(I424&gt;=40,"Above 40 Lacs",IF(AND(I424&gt;=25,I424&lt;40),"Between 25 - 40 Lacs",IF(AND(I424&gt;=15,I424&lt;25),"Between 15 - 25 Lacs","Less than 15 Lacs")))</f>
        <v>Less than 15 Lacs</v>
      </c>
    </row>
    <row r="425" spans="1:10" x14ac:dyDescent="0.3">
      <c r="A425" s="6" t="s">
        <v>686</v>
      </c>
      <c r="B425" s="5" t="s">
        <v>5</v>
      </c>
      <c r="C425" s="7">
        <v>868</v>
      </c>
      <c r="D425" s="5" t="s">
        <v>110</v>
      </c>
      <c r="E425" s="5">
        <v>16123</v>
      </c>
      <c r="F425" s="5" t="s">
        <v>92</v>
      </c>
      <c r="G425" s="5">
        <v>37501</v>
      </c>
      <c r="H425" s="5" t="s">
        <v>631</v>
      </c>
      <c r="I425" s="23">
        <v>0.45065602749999989</v>
      </c>
      <c r="J425" s="6" t="str">
        <f>IF(I425&gt;=40,"Above 40 Lacs",IF(AND(I425&gt;=25,I425&lt;40),"Between 25 - 40 Lacs",IF(AND(I425&gt;=15,I425&lt;25),"Between 15 - 25 Lacs","Less than 15 Lacs")))</f>
        <v>Less than 15 Lacs</v>
      </c>
    </row>
    <row r="426" spans="1:10" x14ac:dyDescent="0.3">
      <c r="A426" s="6" t="s">
        <v>688</v>
      </c>
      <c r="B426" s="5" t="s">
        <v>15</v>
      </c>
      <c r="C426" s="7">
        <v>493</v>
      </c>
      <c r="D426" s="5" t="s">
        <v>63</v>
      </c>
      <c r="E426" s="5">
        <v>8841</v>
      </c>
      <c r="F426" s="5" t="s">
        <v>64</v>
      </c>
      <c r="G426" s="5">
        <v>4995</v>
      </c>
      <c r="H426" s="5" t="s">
        <v>62</v>
      </c>
      <c r="I426" s="23">
        <v>0.44923271506250007</v>
      </c>
      <c r="J426" s="6" t="str">
        <f>IF(I426&gt;=40,"Above 40 Lacs",IF(AND(I426&gt;=25,I426&lt;40),"Between 25 - 40 Lacs",IF(AND(I426&gt;=15,I426&lt;25),"Between 15 - 25 Lacs","Less than 15 Lacs")))</f>
        <v>Less than 15 Lacs</v>
      </c>
    </row>
    <row r="427" spans="1:10" x14ac:dyDescent="0.3">
      <c r="A427" s="6" t="s">
        <v>686</v>
      </c>
      <c r="B427" s="5" t="s">
        <v>5</v>
      </c>
      <c r="C427" s="7">
        <v>10</v>
      </c>
      <c r="D427" s="5" t="s">
        <v>148</v>
      </c>
      <c r="E427" s="5">
        <v>1390</v>
      </c>
      <c r="F427" s="5" t="s">
        <v>6</v>
      </c>
      <c r="G427" s="5">
        <v>35213</v>
      </c>
      <c r="H427" s="5" t="s">
        <v>514</v>
      </c>
      <c r="I427" s="23">
        <v>0.448558404375</v>
      </c>
      <c r="J427" s="6" t="str">
        <f>IF(I427&gt;=40,"Above 40 Lacs",IF(AND(I427&gt;=25,I427&lt;40),"Between 25 - 40 Lacs",IF(AND(I427&gt;=15,I427&lt;25),"Between 15 - 25 Lacs","Less than 15 Lacs")))</f>
        <v>Less than 15 Lacs</v>
      </c>
    </row>
    <row r="428" spans="1:10" x14ac:dyDescent="0.3">
      <c r="A428" s="6" t="s">
        <v>686</v>
      </c>
      <c r="B428" s="5" t="s">
        <v>5</v>
      </c>
      <c r="C428" s="7">
        <v>76</v>
      </c>
      <c r="D428" s="5" t="s">
        <v>91</v>
      </c>
      <c r="E428" s="5">
        <v>16123</v>
      </c>
      <c r="F428" s="5" t="s">
        <v>92</v>
      </c>
      <c r="G428" s="5">
        <v>25378</v>
      </c>
      <c r="H428" s="5" t="s">
        <v>364</v>
      </c>
      <c r="I428" s="23">
        <v>0.44784057462499993</v>
      </c>
      <c r="J428" s="6" t="str">
        <f>IF(I428&gt;=40,"Above 40 Lacs",IF(AND(I428&gt;=25,I428&lt;40),"Between 25 - 40 Lacs",IF(AND(I428&gt;=15,I428&lt;25),"Between 15 - 25 Lacs","Less than 15 Lacs")))</f>
        <v>Less than 15 Lacs</v>
      </c>
    </row>
    <row r="429" spans="1:10" x14ac:dyDescent="0.3">
      <c r="A429" s="6" t="s">
        <v>689</v>
      </c>
      <c r="B429" s="5" t="s">
        <v>20</v>
      </c>
      <c r="C429" s="7">
        <v>1267</v>
      </c>
      <c r="D429" s="5" t="s">
        <v>174</v>
      </c>
      <c r="E429" s="5">
        <v>7900</v>
      </c>
      <c r="F429" s="5" t="s">
        <v>55</v>
      </c>
      <c r="G429" s="5">
        <v>37855</v>
      </c>
      <c r="H429" s="5" t="s">
        <v>673</v>
      </c>
      <c r="I429" s="23">
        <v>0.44446938162500005</v>
      </c>
      <c r="J429" s="6" t="str">
        <f>IF(I429&gt;=40,"Above 40 Lacs",IF(AND(I429&gt;=25,I429&lt;40),"Between 25 - 40 Lacs",IF(AND(I429&gt;=15,I429&lt;25),"Between 15 - 25 Lacs","Less than 15 Lacs")))</f>
        <v>Less than 15 Lacs</v>
      </c>
    </row>
    <row r="430" spans="1:10" x14ac:dyDescent="0.3">
      <c r="A430" s="6" t="s">
        <v>689</v>
      </c>
      <c r="B430" s="5" t="s">
        <v>20</v>
      </c>
      <c r="C430" s="7">
        <v>1267</v>
      </c>
      <c r="D430" s="5" t="s">
        <v>174</v>
      </c>
      <c r="E430" s="5">
        <v>7900</v>
      </c>
      <c r="F430" s="5" t="s">
        <v>55</v>
      </c>
      <c r="G430" s="5">
        <v>35181</v>
      </c>
      <c r="H430" s="5" t="s">
        <v>513</v>
      </c>
      <c r="I430" s="23">
        <v>0.44348423437500006</v>
      </c>
      <c r="J430" s="6" t="str">
        <f>IF(I430&gt;=40,"Above 40 Lacs",IF(AND(I430&gt;=25,I430&lt;40),"Between 25 - 40 Lacs",IF(AND(I430&gt;=15,I430&lt;25),"Between 15 - 25 Lacs","Less than 15 Lacs")))</f>
        <v>Less than 15 Lacs</v>
      </c>
    </row>
    <row r="431" spans="1:10" x14ac:dyDescent="0.3">
      <c r="A431" s="6" t="s">
        <v>688</v>
      </c>
      <c r="B431" s="5" t="s">
        <v>15</v>
      </c>
      <c r="C431" s="7">
        <v>1218</v>
      </c>
      <c r="D431" s="5" t="s">
        <v>333</v>
      </c>
      <c r="E431" s="5">
        <v>19526</v>
      </c>
      <c r="F431" s="5" t="s">
        <v>36</v>
      </c>
      <c r="G431" s="5">
        <v>23998</v>
      </c>
      <c r="H431" s="5" t="s">
        <v>332</v>
      </c>
      <c r="I431" s="23">
        <v>0.44024819765625006</v>
      </c>
      <c r="J431" s="6" t="str">
        <f>IF(I431&gt;=40,"Above 40 Lacs",IF(AND(I431&gt;=25,I431&lt;40),"Between 25 - 40 Lacs",IF(AND(I431&gt;=15,I431&lt;25),"Between 15 - 25 Lacs","Less than 15 Lacs")))</f>
        <v>Less than 15 Lacs</v>
      </c>
    </row>
    <row r="432" spans="1:10" x14ac:dyDescent="0.3">
      <c r="A432" s="6" t="s">
        <v>689</v>
      </c>
      <c r="B432" s="5" t="s">
        <v>20</v>
      </c>
      <c r="C432" s="7">
        <v>35</v>
      </c>
      <c r="D432" s="5" t="s">
        <v>295</v>
      </c>
      <c r="E432" s="5">
        <v>897</v>
      </c>
      <c r="F432" s="5" t="s">
        <v>31</v>
      </c>
      <c r="G432" s="5">
        <v>26551</v>
      </c>
      <c r="H432" s="5" t="s">
        <v>388</v>
      </c>
      <c r="I432" s="23">
        <v>0.43687728437499995</v>
      </c>
      <c r="J432" s="6" t="str">
        <f>IF(I432&gt;=40,"Above 40 Lacs",IF(AND(I432&gt;=25,I432&lt;40),"Between 25 - 40 Lacs",IF(AND(I432&gt;=15,I432&lt;25),"Between 15 - 25 Lacs","Less than 15 Lacs")))</f>
        <v>Less than 15 Lacs</v>
      </c>
    </row>
    <row r="433" spans="1:10" x14ac:dyDescent="0.3">
      <c r="A433" s="6" t="s">
        <v>689</v>
      </c>
      <c r="B433" s="5" t="s">
        <v>20</v>
      </c>
      <c r="C433" s="7">
        <v>659</v>
      </c>
      <c r="D433" s="5" t="s">
        <v>85</v>
      </c>
      <c r="E433" s="5">
        <v>7900</v>
      </c>
      <c r="F433" s="5" t="s">
        <v>55</v>
      </c>
      <c r="G433" s="5">
        <v>37517</v>
      </c>
      <c r="H433" s="5" t="s">
        <v>633</v>
      </c>
      <c r="I433" s="23">
        <v>0.42329676446874992</v>
      </c>
      <c r="J433" s="6" t="str">
        <f>IF(I433&gt;=40,"Above 40 Lacs",IF(AND(I433&gt;=25,I433&lt;40),"Between 25 - 40 Lacs",IF(AND(I433&gt;=15,I433&lt;25),"Between 15 - 25 Lacs","Less than 15 Lacs")))</f>
        <v>Less than 15 Lacs</v>
      </c>
    </row>
    <row r="434" spans="1:10" x14ac:dyDescent="0.3">
      <c r="A434" s="6" t="s">
        <v>686</v>
      </c>
      <c r="B434" s="5" t="s">
        <v>5</v>
      </c>
      <c r="C434" s="7">
        <v>686</v>
      </c>
      <c r="D434" s="5" t="s">
        <v>96</v>
      </c>
      <c r="E434" s="5">
        <v>995</v>
      </c>
      <c r="F434" s="5" t="s">
        <v>97</v>
      </c>
      <c r="G434" s="5">
        <v>23835</v>
      </c>
      <c r="H434" s="5" t="s">
        <v>327</v>
      </c>
      <c r="I434" s="23">
        <v>0.41779205931250013</v>
      </c>
      <c r="J434" s="6" t="str">
        <f>IF(I434&gt;=40,"Above 40 Lacs",IF(AND(I434&gt;=25,I434&lt;40),"Between 25 - 40 Lacs",IF(AND(I434&gt;=15,I434&lt;25),"Between 15 - 25 Lacs","Less than 15 Lacs")))</f>
        <v>Less than 15 Lacs</v>
      </c>
    </row>
    <row r="435" spans="1:10" x14ac:dyDescent="0.3">
      <c r="A435" s="6" t="s">
        <v>687</v>
      </c>
      <c r="B435" s="5" t="s">
        <v>11</v>
      </c>
      <c r="C435" s="7">
        <v>121</v>
      </c>
      <c r="D435" s="5" t="s">
        <v>524</v>
      </c>
      <c r="E435" s="5">
        <v>36931</v>
      </c>
      <c r="F435" s="5" t="s">
        <v>12</v>
      </c>
      <c r="G435" s="5">
        <v>35839</v>
      </c>
      <c r="H435" s="5" t="s">
        <v>528</v>
      </c>
      <c r="I435" s="23">
        <v>0.41187268503124996</v>
      </c>
      <c r="J435" s="6" t="str">
        <f>IF(I435&gt;=40,"Above 40 Lacs",IF(AND(I435&gt;=25,I435&lt;40),"Between 25 - 40 Lacs",IF(AND(I435&gt;=15,I435&lt;25),"Between 15 - 25 Lacs","Less than 15 Lacs")))</f>
        <v>Less than 15 Lacs</v>
      </c>
    </row>
    <row r="436" spans="1:10" x14ac:dyDescent="0.3">
      <c r="A436" s="6" t="s">
        <v>687</v>
      </c>
      <c r="B436" s="5" t="s">
        <v>11</v>
      </c>
      <c r="C436" s="7">
        <v>656</v>
      </c>
      <c r="D436" s="5" t="s">
        <v>288</v>
      </c>
      <c r="E436" s="5">
        <v>36931</v>
      </c>
      <c r="F436" s="5" t="s">
        <v>12</v>
      </c>
      <c r="G436" s="5">
        <v>22257</v>
      </c>
      <c r="H436" s="5" t="s">
        <v>292</v>
      </c>
      <c r="I436" s="23">
        <v>0.40789730912500005</v>
      </c>
      <c r="J436" s="6" t="str">
        <f>IF(I436&gt;=40,"Above 40 Lacs",IF(AND(I436&gt;=25,I436&lt;40),"Between 25 - 40 Lacs",IF(AND(I436&gt;=15,I436&lt;25),"Between 15 - 25 Lacs","Less than 15 Lacs")))</f>
        <v>Less than 15 Lacs</v>
      </c>
    </row>
    <row r="437" spans="1:10" x14ac:dyDescent="0.3">
      <c r="A437" s="6" t="s">
        <v>688</v>
      </c>
      <c r="B437" s="5" t="s">
        <v>15</v>
      </c>
      <c r="C437" s="7">
        <v>2828</v>
      </c>
      <c r="D437" s="5" t="s">
        <v>213</v>
      </c>
      <c r="E437" s="5">
        <v>1891</v>
      </c>
      <c r="F437" s="5" t="s">
        <v>49</v>
      </c>
      <c r="G437" s="5">
        <v>18484</v>
      </c>
      <c r="H437" s="5" t="s">
        <v>212</v>
      </c>
      <c r="I437" s="23">
        <v>0.40435952987500001</v>
      </c>
      <c r="J437" s="6" t="str">
        <f>IF(I437&gt;=40,"Above 40 Lacs",IF(AND(I437&gt;=25,I437&lt;40),"Between 25 - 40 Lacs",IF(AND(I437&gt;=15,I437&lt;25),"Between 15 - 25 Lacs","Less than 15 Lacs")))</f>
        <v>Less than 15 Lacs</v>
      </c>
    </row>
    <row r="438" spans="1:10" x14ac:dyDescent="0.3">
      <c r="A438" s="6" t="s">
        <v>687</v>
      </c>
      <c r="B438" s="5" t="s">
        <v>11</v>
      </c>
      <c r="C438" s="7">
        <v>153</v>
      </c>
      <c r="D438" s="5" t="s">
        <v>372</v>
      </c>
      <c r="E438" s="5">
        <v>36931</v>
      </c>
      <c r="F438" s="5" t="s">
        <v>12</v>
      </c>
      <c r="G438" s="5">
        <v>26042</v>
      </c>
      <c r="H438" s="5" t="s">
        <v>371</v>
      </c>
      <c r="I438" s="23">
        <v>0.39963546781249992</v>
      </c>
      <c r="J438" s="6" t="str">
        <f>IF(I438&gt;=40,"Above 40 Lacs",IF(AND(I438&gt;=25,I438&lt;40),"Between 25 - 40 Lacs",IF(AND(I438&gt;=15,I438&lt;25),"Between 15 - 25 Lacs","Less than 15 Lacs")))</f>
        <v>Less than 15 Lacs</v>
      </c>
    </row>
    <row r="439" spans="1:10" x14ac:dyDescent="0.3">
      <c r="A439" s="6" t="s">
        <v>686</v>
      </c>
      <c r="B439" s="5" t="s">
        <v>5</v>
      </c>
      <c r="C439" s="7">
        <v>499</v>
      </c>
      <c r="D439" s="5" t="s">
        <v>41</v>
      </c>
      <c r="E439" s="5">
        <v>7642</v>
      </c>
      <c r="F439" s="5" t="s">
        <v>42</v>
      </c>
      <c r="G439" s="5">
        <v>31274</v>
      </c>
      <c r="H439" s="5" t="s">
        <v>443</v>
      </c>
      <c r="I439" s="23">
        <v>0.3811554893437501</v>
      </c>
      <c r="J439" s="6" t="str">
        <f>IF(I439&gt;=40,"Above 40 Lacs",IF(AND(I439&gt;=25,I439&lt;40),"Between 25 - 40 Lacs",IF(AND(I439&gt;=15,I439&lt;25),"Between 15 - 25 Lacs","Less than 15 Lacs")))</f>
        <v>Less than 15 Lacs</v>
      </c>
    </row>
    <row r="440" spans="1:10" x14ac:dyDescent="0.3">
      <c r="A440" s="6" t="s">
        <v>689</v>
      </c>
      <c r="B440" s="5" t="s">
        <v>20</v>
      </c>
      <c r="C440" s="7">
        <v>123</v>
      </c>
      <c r="D440" s="5" t="s">
        <v>30</v>
      </c>
      <c r="E440" s="5">
        <v>897</v>
      </c>
      <c r="F440" s="5" t="s">
        <v>31</v>
      </c>
      <c r="G440" s="5">
        <v>1720</v>
      </c>
      <c r="H440" s="5" t="s">
        <v>29</v>
      </c>
      <c r="I440" s="23">
        <v>0.37956443418749991</v>
      </c>
      <c r="J440" s="6" t="str">
        <f>IF(I440&gt;=40,"Above 40 Lacs",IF(AND(I440&gt;=25,I440&lt;40),"Between 25 - 40 Lacs",IF(AND(I440&gt;=15,I440&lt;25),"Between 15 - 25 Lacs","Less than 15 Lacs")))</f>
        <v>Less than 15 Lacs</v>
      </c>
    </row>
    <row r="441" spans="1:10" x14ac:dyDescent="0.3">
      <c r="A441" s="6" t="s">
        <v>687</v>
      </c>
      <c r="B441" s="5" t="s">
        <v>11</v>
      </c>
      <c r="C441" s="7">
        <v>1574</v>
      </c>
      <c r="D441" s="5" t="s">
        <v>142</v>
      </c>
      <c r="E441" s="5">
        <v>36931</v>
      </c>
      <c r="F441" s="5" t="s">
        <v>12</v>
      </c>
      <c r="G441" s="5">
        <v>37220</v>
      </c>
      <c r="H441" s="5" t="s">
        <v>603</v>
      </c>
      <c r="I441" s="23">
        <v>0.37598424999999996</v>
      </c>
      <c r="J441" s="6" t="str">
        <f>IF(I441&gt;=40,"Above 40 Lacs",IF(AND(I441&gt;=25,I441&lt;40),"Between 25 - 40 Lacs",IF(AND(I441&gt;=15,I441&lt;25),"Between 15 - 25 Lacs","Less than 15 Lacs")))</f>
        <v>Less than 15 Lacs</v>
      </c>
    </row>
    <row r="442" spans="1:10" x14ac:dyDescent="0.3">
      <c r="A442" s="6" t="s">
        <v>688</v>
      </c>
      <c r="B442" s="5" t="s">
        <v>15</v>
      </c>
      <c r="C442" s="7">
        <v>134</v>
      </c>
      <c r="D442" s="5" t="s">
        <v>14</v>
      </c>
      <c r="E442" s="5">
        <v>942</v>
      </c>
      <c r="F442" s="5" t="s">
        <v>16</v>
      </c>
      <c r="G442" s="5">
        <v>29775</v>
      </c>
      <c r="H442" s="5" t="s">
        <v>420</v>
      </c>
      <c r="I442" s="23">
        <v>0.37508421640625</v>
      </c>
      <c r="J442" s="6" t="str">
        <f>IF(I442&gt;=40,"Above 40 Lacs",IF(AND(I442&gt;=25,I442&lt;40),"Between 25 - 40 Lacs",IF(AND(I442&gt;=15,I442&lt;25),"Between 15 - 25 Lacs","Less than 15 Lacs")))</f>
        <v>Less than 15 Lacs</v>
      </c>
    </row>
    <row r="443" spans="1:10" x14ac:dyDescent="0.3">
      <c r="A443" s="6" t="s">
        <v>686</v>
      </c>
      <c r="B443" s="5" t="s">
        <v>5</v>
      </c>
      <c r="C443" s="7">
        <v>1235</v>
      </c>
      <c r="D443" s="5" t="s">
        <v>286</v>
      </c>
      <c r="E443" s="5">
        <v>7642</v>
      </c>
      <c r="F443" s="5" t="s">
        <v>42</v>
      </c>
      <c r="G443" s="5">
        <v>37768</v>
      </c>
      <c r="H443" s="5" t="s">
        <v>667</v>
      </c>
      <c r="I443" s="23">
        <v>0.37463345146875004</v>
      </c>
      <c r="J443" s="6" t="str">
        <f>IF(I443&gt;=40,"Above 40 Lacs",IF(AND(I443&gt;=25,I443&lt;40),"Between 25 - 40 Lacs",IF(AND(I443&gt;=15,I443&lt;25),"Between 15 - 25 Lacs","Less than 15 Lacs")))</f>
        <v>Less than 15 Lacs</v>
      </c>
    </row>
    <row r="444" spans="1:10" x14ac:dyDescent="0.3">
      <c r="A444" s="6" t="s">
        <v>686</v>
      </c>
      <c r="B444" s="5" t="s">
        <v>5</v>
      </c>
      <c r="C444" s="7">
        <v>6354</v>
      </c>
      <c r="D444" s="5" t="s">
        <v>336</v>
      </c>
      <c r="E444" s="5">
        <v>16123</v>
      </c>
      <c r="F444" s="5" t="s">
        <v>92</v>
      </c>
      <c r="G444" s="5">
        <v>36264</v>
      </c>
      <c r="H444" s="5" t="s">
        <v>545</v>
      </c>
      <c r="I444" s="23">
        <v>0.37446971306249999</v>
      </c>
      <c r="J444" s="6" t="str">
        <f>IF(I444&gt;=40,"Above 40 Lacs",IF(AND(I444&gt;=25,I444&lt;40),"Between 25 - 40 Lacs",IF(AND(I444&gt;=15,I444&lt;25),"Between 15 - 25 Lacs","Less than 15 Lacs")))</f>
        <v>Less than 15 Lacs</v>
      </c>
    </row>
    <row r="445" spans="1:10" x14ac:dyDescent="0.3">
      <c r="A445" s="6" t="s">
        <v>689</v>
      </c>
      <c r="B445" s="5" t="s">
        <v>20</v>
      </c>
      <c r="C445" s="7">
        <v>618</v>
      </c>
      <c r="D445" s="5" t="s">
        <v>51</v>
      </c>
      <c r="E445" s="5">
        <v>37518</v>
      </c>
      <c r="F445" s="5" t="s">
        <v>52</v>
      </c>
      <c r="G445" s="5">
        <v>25127</v>
      </c>
      <c r="H445" s="5" t="s">
        <v>355</v>
      </c>
      <c r="I445" s="23">
        <v>0.36591107750000001</v>
      </c>
      <c r="J445" s="6" t="str">
        <f>IF(I445&gt;=40,"Above 40 Lacs",IF(AND(I445&gt;=25,I445&lt;40),"Between 25 - 40 Lacs",IF(AND(I445&gt;=15,I445&lt;25),"Between 15 - 25 Lacs","Less than 15 Lacs")))</f>
        <v>Less than 15 Lacs</v>
      </c>
    </row>
    <row r="446" spans="1:10" x14ac:dyDescent="0.3">
      <c r="A446" s="6" t="s">
        <v>689</v>
      </c>
      <c r="B446" s="5" t="s">
        <v>20</v>
      </c>
      <c r="C446" s="7">
        <v>661</v>
      </c>
      <c r="D446" s="5" t="s">
        <v>222</v>
      </c>
      <c r="E446" s="5">
        <v>7900</v>
      </c>
      <c r="F446" s="5" t="s">
        <v>55</v>
      </c>
      <c r="G446" s="5">
        <v>37023</v>
      </c>
      <c r="H446" s="5" t="s">
        <v>588</v>
      </c>
      <c r="I446" s="23">
        <v>0.3652386485625001</v>
      </c>
      <c r="J446" s="6" t="str">
        <f>IF(I446&gt;=40,"Above 40 Lacs",IF(AND(I446&gt;=25,I446&lt;40),"Between 25 - 40 Lacs",IF(AND(I446&gt;=15,I446&lt;25),"Between 15 - 25 Lacs","Less than 15 Lacs")))</f>
        <v>Less than 15 Lacs</v>
      </c>
    </row>
    <row r="447" spans="1:10" x14ac:dyDescent="0.3">
      <c r="A447" s="6" t="s">
        <v>688</v>
      </c>
      <c r="B447" s="5" t="s">
        <v>15</v>
      </c>
      <c r="C447" s="7">
        <v>2861</v>
      </c>
      <c r="D447" s="5" t="s">
        <v>403</v>
      </c>
      <c r="E447" s="5">
        <v>942</v>
      </c>
      <c r="F447" s="5" t="s">
        <v>16</v>
      </c>
      <c r="G447" s="5">
        <v>28574</v>
      </c>
      <c r="H447" s="5" t="s">
        <v>412</v>
      </c>
      <c r="I447" s="23">
        <v>0.36282850896874996</v>
      </c>
      <c r="J447" s="6" t="str">
        <f>IF(I447&gt;=40,"Above 40 Lacs",IF(AND(I447&gt;=25,I447&lt;40),"Between 25 - 40 Lacs",IF(AND(I447&gt;=15,I447&lt;25),"Between 15 - 25 Lacs","Less than 15 Lacs")))</f>
        <v>Less than 15 Lacs</v>
      </c>
    </row>
    <row r="448" spans="1:10" x14ac:dyDescent="0.3">
      <c r="A448" s="6" t="s">
        <v>686</v>
      </c>
      <c r="B448" s="5" t="s">
        <v>5</v>
      </c>
      <c r="C448" s="7">
        <v>1268</v>
      </c>
      <c r="D448" s="5" t="s">
        <v>176</v>
      </c>
      <c r="E448" s="5">
        <v>995</v>
      </c>
      <c r="F448" s="5" t="s">
        <v>97</v>
      </c>
      <c r="G448" s="5">
        <v>22194</v>
      </c>
      <c r="H448" s="5" t="s">
        <v>289</v>
      </c>
      <c r="I448" s="23">
        <v>0.36244596778124999</v>
      </c>
      <c r="J448" s="6" t="str">
        <f>IF(I448&gt;=40,"Above 40 Lacs",IF(AND(I448&gt;=25,I448&lt;40),"Between 25 - 40 Lacs",IF(AND(I448&gt;=15,I448&lt;25),"Between 15 - 25 Lacs","Less than 15 Lacs")))</f>
        <v>Less than 15 Lacs</v>
      </c>
    </row>
    <row r="449" spans="1:10" x14ac:dyDescent="0.3">
      <c r="A449" s="6" t="s">
        <v>689</v>
      </c>
      <c r="B449" s="5" t="s">
        <v>20</v>
      </c>
      <c r="C449" s="7">
        <v>660</v>
      </c>
      <c r="D449" s="5" t="s">
        <v>206</v>
      </c>
      <c r="E449" s="5">
        <v>7900</v>
      </c>
      <c r="F449" s="5" t="s">
        <v>55</v>
      </c>
      <c r="G449" s="5">
        <v>37203</v>
      </c>
      <c r="H449" s="5" t="s">
        <v>599</v>
      </c>
      <c r="I449" s="23">
        <v>0.35486332368749995</v>
      </c>
      <c r="J449" s="6" t="str">
        <f>IF(I449&gt;=40,"Above 40 Lacs",IF(AND(I449&gt;=25,I449&lt;40),"Between 25 - 40 Lacs",IF(AND(I449&gt;=15,I449&lt;25),"Between 15 - 25 Lacs","Less than 15 Lacs")))</f>
        <v>Less than 15 Lacs</v>
      </c>
    </row>
    <row r="450" spans="1:10" x14ac:dyDescent="0.3">
      <c r="A450" s="6" t="s">
        <v>687</v>
      </c>
      <c r="B450" s="5" t="s">
        <v>11</v>
      </c>
      <c r="C450" s="7">
        <v>954</v>
      </c>
      <c r="D450" s="5" t="s">
        <v>550</v>
      </c>
      <c r="E450" s="5">
        <v>36931</v>
      </c>
      <c r="F450" s="5" t="s">
        <v>12</v>
      </c>
      <c r="G450" s="5">
        <v>36315</v>
      </c>
      <c r="H450" s="5" t="s">
        <v>549</v>
      </c>
      <c r="I450" s="23">
        <v>0.35479117187500009</v>
      </c>
      <c r="J450" s="6" t="str">
        <f>IF(I450&gt;=40,"Above 40 Lacs",IF(AND(I450&gt;=25,I450&lt;40),"Between 25 - 40 Lacs",IF(AND(I450&gt;=15,I450&lt;25),"Between 15 - 25 Lacs","Less than 15 Lacs")))</f>
        <v>Less than 15 Lacs</v>
      </c>
    </row>
    <row r="451" spans="1:10" x14ac:dyDescent="0.3">
      <c r="A451" s="6" t="s">
        <v>689</v>
      </c>
      <c r="B451" s="5" t="s">
        <v>20</v>
      </c>
      <c r="C451" s="7">
        <v>1286</v>
      </c>
      <c r="D451" s="5" t="s">
        <v>136</v>
      </c>
      <c r="E451" s="5">
        <v>897</v>
      </c>
      <c r="F451" s="5" t="s">
        <v>31</v>
      </c>
      <c r="G451" s="5">
        <v>30618</v>
      </c>
      <c r="H451" s="5" t="s">
        <v>431</v>
      </c>
      <c r="I451" s="23">
        <v>0.34344354181250003</v>
      </c>
      <c r="J451" s="6" t="str">
        <f>IF(I451&gt;=40,"Above 40 Lacs",IF(AND(I451&gt;=25,I451&lt;40),"Between 25 - 40 Lacs",IF(AND(I451&gt;=15,I451&lt;25),"Between 15 - 25 Lacs","Less than 15 Lacs")))</f>
        <v>Less than 15 Lacs</v>
      </c>
    </row>
    <row r="452" spans="1:10" x14ac:dyDescent="0.3">
      <c r="A452" s="6" t="s">
        <v>686</v>
      </c>
      <c r="B452" s="5" t="s">
        <v>5</v>
      </c>
      <c r="C452" s="7">
        <v>1435</v>
      </c>
      <c r="D452" s="5" t="s">
        <v>284</v>
      </c>
      <c r="E452" s="5">
        <v>16123</v>
      </c>
      <c r="F452" s="5" t="s">
        <v>92</v>
      </c>
      <c r="G452" s="5">
        <v>34683</v>
      </c>
      <c r="H452" s="5" t="s">
        <v>501</v>
      </c>
      <c r="I452" s="23">
        <v>0.336549609375</v>
      </c>
      <c r="J452" s="6" t="str">
        <f>IF(I452&gt;=40,"Above 40 Lacs",IF(AND(I452&gt;=25,I452&lt;40),"Between 25 - 40 Lacs",IF(AND(I452&gt;=15,I452&lt;25),"Between 15 - 25 Lacs","Less than 15 Lacs")))</f>
        <v>Less than 15 Lacs</v>
      </c>
    </row>
    <row r="453" spans="1:10" x14ac:dyDescent="0.3">
      <c r="A453" s="6" t="s">
        <v>686</v>
      </c>
      <c r="B453" s="5" t="s">
        <v>5</v>
      </c>
      <c r="C453" s="7">
        <v>1268</v>
      </c>
      <c r="D453" s="5" t="s">
        <v>176</v>
      </c>
      <c r="E453" s="5">
        <v>995</v>
      </c>
      <c r="F453" s="5" t="s">
        <v>97</v>
      </c>
      <c r="G453" s="5">
        <v>15612</v>
      </c>
      <c r="H453" s="5" t="s">
        <v>175</v>
      </c>
      <c r="I453" s="23">
        <v>0.33333411946875002</v>
      </c>
      <c r="J453" s="6" t="str">
        <f>IF(I453&gt;=40,"Above 40 Lacs",IF(AND(I453&gt;=25,I453&lt;40),"Between 25 - 40 Lacs",IF(AND(I453&gt;=15,I453&lt;25),"Between 15 - 25 Lacs","Less than 15 Lacs")))</f>
        <v>Less than 15 Lacs</v>
      </c>
    </row>
    <row r="454" spans="1:10" x14ac:dyDescent="0.3">
      <c r="A454" s="6" t="s">
        <v>686</v>
      </c>
      <c r="B454" s="5" t="s">
        <v>5</v>
      </c>
      <c r="C454" s="7">
        <v>76</v>
      </c>
      <c r="D454" s="5" t="s">
        <v>91</v>
      </c>
      <c r="E454" s="5">
        <v>16123</v>
      </c>
      <c r="F454" s="5" t="s">
        <v>92</v>
      </c>
      <c r="G454" s="5">
        <v>28844</v>
      </c>
      <c r="H454" s="5" t="s">
        <v>414</v>
      </c>
      <c r="I454" s="23">
        <v>0.32716442349999991</v>
      </c>
      <c r="J454" s="6" t="str">
        <f>IF(I454&gt;=40,"Above 40 Lacs",IF(AND(I454&gt;=25,I454&lt;40),"Between 25 - 40 Lacs",IF(AND(I454&gt;=15,I454&lt;25),"Between 15 - 25 Lacs","Less than 15 Lacs")))</f>
        <v>Less than 15 Lacs</v>
      </c>
    </row>
    <row r="455" spans="1:10" x14ac:dyDescent="0.3">
      <c r="A455" s="6" t="s">
        <v>689</v>
      </c>
      <c r="B455" s="5" t="s">
        <v>20</v>
      </c>
      <c r="C455" s="7">
        <v>1267</v>
      </c>
      <c r="D455" s="5" t="s">
        <v>174</v>
      </c>
      <c r="E455" s="5">
        <v>7900</v>
      </c>
      <c r="F455" s="5" t="s">
        <v>55</v>
      </c>
      <c r="G455" s="5">
        <v>15559</v>
      </c>
      <c r="H455" s="5" t="s">
        <v>173</v>
      </c>
      <c r="I455" s="23">
        <v>0.32583074956249997</v>
      </c>
      <c r="J455" s="6" t="str">
        <f>IF(I455&gt;=40,"Above 40 Lacs",IF(AND(I455&gt;=25,I455&lt;40),"Between 25 - 40 Lacs",IF(AND(I455&gt;=15,I455&lt;25),"Between 15 - 25 Lacs","Less than 15 Lacs")))</f>
        <v>Less than 15 Lacs</v>
      </c>
    </row>
    <row r="456" spans="1:10" x14ac:dyDescent="0.3">
      <c r="A456" s="6" t="s">
        <v>686</v>
      </c>
      <c r="B456" s="5" t="s">
        <v>5</v>
      </c>
      <c r="C456" s="7">
        <v>51</v>
      </c>
      <c r="D456" s="5" t="s">
        <v>496</v>
      </c>
      <c r="E456" s="5">
        <v>16123</v>
      </c>
      <c r="F456" s="5" t="s">
        <v>92</v>
      </c>
      <c r="G456" s="5">
        <v>37246</v>
      </c>
      <c r="H456" s="5" t="s">
        <v>608</v>
      </c>
      <c r="I456" s="23">
        <v>0.32435995146874991</v>
      </c>
      <c r="J456" s="6" t="str">
        <f>IF(I456&gt;=40,"Above 40 Lacs",IF(AND(I456&gt;=25,I456&lt;40),"Between 25 - 40 Lacs",IF(AND(I456&gt;=15,I456&lt;25),"Between 15 - 25 Lacs","Less than 15 Lacs")))</f>
        <v>Less than 15 Lacs</v>
      </c>
    </row>
    <row r="457" spans="1:10" x14ac:dyDescent="0.3">
      <c r="A457" s="6" t="s">
        <v>689</v>
      </c>
      <c r="B457" s="5" t="s">
        <v>20</v>
      </c>
      <c r="C457" s="7">
        <v>648</v>
      </c>
      <c r="D457" s="5" t="s">
        <v>186</v>
      </c>
      <c r="E457" s="5">
        <v>7258</v>
      </c>
      <c r="F457" s="5" t="s">
        <v>67</v>
      </c>
      <c r="G457" s="5">
        <v>23810</v>
      </c>
      <c r="H457" s="5" t="s">
        <v>326</v>
      </c>
      <c r="I457" s="23">
        <v>0.32208674996875003</v>
      </c>
      <c r="J457" s="6" t="str">
        <f>IF(I457&gt;=40,"Above 40 Lacs",IF(AND(I457&gt;=25,I457&lt;40),"Between 25 - 40 Lacs",IF(AND(I457&gt;=15,I457&lt;25),"Between 15 - 25 Lacs","Less than 15 Lacs")))</f>
        <v>Less than 15 Lacs</v>
      </c>
    </row>
    <row r="458" spans="1:10" x14ac:dyDescent="0.3">
      <c r="A458" s="6" t="s">
        <v>688</v>
      </c>
      <c r="B458" s="5" t="s">
        <v>15</v>
      </c>
      <c r="C458" s="7">
        <v>2861</v>
      </c>
      <c r="D458" s="5" t="s">
        <v>403</v>
      </c>
      <c r="E458" s="5">
        <v>942</v>
      </c>
      <c r="F458" s="5" t="s">
        <v>16</v>
      </c>
      <c r="G458" s="5">
        <v>28930</v>
      </c>
      <c r="H458" s="5" t="s">
        <v>415</v>
      </c>
      <c r="I458" s="23">
        <v>0.31618335887499993</v>
      </c>
      <c r="J458" s="6" t="str">
        <f>IF(I458&gt;=40,"Above 40 Lacs",IF(AND(I458&gt;=25,I458&lt;40),"Between 25 - 40 Lacs",IF(AND(I458&gt;=15,I458&lt;25),"Between 15 - 25 Lacs","Less than 15 Lacs")))</f>
        <v>Less than 15 Lacs</v>
      </c>
    </row>
    <row r="459" spans="1:10" x14ac:dyDescent="0.3">
      <c r="A459" s="6" t="s">
        <v>689</v>
      </c>
      <c r="B459" s="5" t="s">
        <v>20</v>
      </c>
      <c r="C459" s="7">
        <v>636</v>
      </c>
      <c r="D459" s="5" t="s">
        <v>124</v>
      </c>
      <c r="E459" s="5">
        <v>897</v>
      </c>
      <c r="F459" s="5" t="s">
        <v>31</v>
      </c>
      <c r="G459" s="5">
        <v>20179</v>
      </c>
      <c r="H459" s="5" t="s">
        <v>250</v>
      </c>
      <c r="I459" s="23">
        <v>0.31558473343749999</v>
      </c>
      <c r="J459" s="6" t="str">
        <f>IF(I459&gt;=40,"Above 40 Lacs",IF(AND(I459&gt;=25,I459&lt;40),"Between 25 - 40 Lacs",IF(AND(I459&gt;=15,I459&lt;25),"Between 15 - 25 Lacs","Less than 15 Lacs")))</f>
        <v>Less than 15 Lacs</v>
      </c>
    </row>
    <row r="460" spans="1:10" x14ac:dyDescent="0.3">
      <c r="A460" s="6" t="s">
        <v>689</v>
      </c>
      <c r="B460" s="5" t="s">
        <v>20</v>
      </c>
      <c r="C460" s="7">
        <v>1205</v>
      </c>
      <c r="D460" s="5" t="s">
        <v>178</v>
      </c>
      <c r="E460" s="5">
        <v>7258</v>
      </c>
      <c r="F460" s="5" t="s">
        <v>67</v>
      </c>
      <c r="G460" s="5">
        <v>37589</v>
      </c>
      <c r="H460" s="5" t="s">
        <v>644</v>
      </c>
      <c r="I460" s="23">
        <v>0.31169061746874999</v>
      </c>
      <c r="J460" s="6" t="str">
        <f>IF(I460&gt;=40,"Above 40 Lacs",IF(AND(I460&gt;=25,I460&lt;40),"Between 25 - 40 Lacs",IF(AND(I460&gt;=15,I460&lt;25),"Between 15 - 25 Lacs","Less than 15 Lacs")))</f>
        <v>Less than 15 Lacs</v>
      </c>
    </row>
    <row r="461" spans="1:10" x14ac:dyDescent="0.3">
      <c r="A461" s="6" t="s">
        <v>687</v>
      </c>
      <c r="B461" s="5" t="s">
        <v>11</v>
      </c>
      <c r="C461" s="7">
        <v>121</v>
      </c>
      <c r="D461" s="5" t="s">
        <v>524</v>
      </c>
      <c r="E461" s="5">
        <v>36931</v>
      </c>
      <c r="F461" s="5" t="s">
        <v>12</v>
      </c>
      <c r="G461" s="5">
        <v>36573</v>
      </c>
      <c r="H461" s="5" t="s">
        <v>556</v>
      </c>
      <c r="I461" s="23">
        <v>0.30933788865624995</v>
      </c>
      <c r="J461" s="6" t="str">
        <f>IF(I461&gt;=40,"Above 40 Lacs",IF(AND(I461&gt;=25,I461&lt;40),"Between 25 - 40 Lacs",IF(AND(I461&gt;=15,I461&lt;25),"Between 15 - 25 Lacs","Less than 15 Lacs")))</f>
        <v>Less than 15 Lacs</v>
      </c>
    </row>
    <row r="462" spans="1:10" x14ac:dyDescent="0.3">
      <c r="A462" s="6" t="s">
        <v>689</v>
      </c>
      <c r="B462" s="5" t="s">
        <v>20</v>
      </c>
      <c r="C462" s="7">
        <v>1000</v>
      </c>
      <c r="D462" s="5" t="s">
        <v>116</v>
      </c>
      <c r="E462" s="5">
        <v>897</v>
      </c>
      <c r="F462" s="5" t="s">
        <v>31</v>
      </c>
      <c r="G462" s="5">
        <v>33742</v>
      </c>
      <c r="H462" s="5" t="s">
        <v>492</v>
      </c>
      <c r="I462" s="23">
        <v>0.30543768512500002</v>
      </c>
      <c r="J462" s="6" t="str">
        <f>IF(I462&gt;=40,"Above 40 Lacs",IF(AND(I462&gt;=25,I462&lt;40),"Between 25 - 40 Lacs",IF(AND(I462&gt;=15,I462&lt;25),"Between 15 - 25 Lacs","Less than 15 Lacs")))</f>
        <v>Less than 15 Lacs</v>
      </c>
    </row>
    <row r="463" spans="1:10" x14ac:dyDescent="0.3">
      <c r="A463" s="6" t="s">
        <v>689</v>
      </c>
      <c r="B463" s="5" t="s">
        <v>20</v>
      </c>
      <c r="C463" s="7">
        <v>2360</v>
      </c>
      <c r="D463" s="5" t="s">
        <v>512</v>
      </c>
      <c r="E463" s="5">
        <v>7900</v>
      </c>
      <c r="F463" s="5" t="s">
        <v>55</v>
      </c>
      <c r="G463" s="5">
        <v>35140</v>
      </c>
      <c r="H463" s="5" t="s">
        <v>511</v>
      </c>
      <c r="I463" s="23">
        <v>0.30502026562499995</v>
      </c>
      <c r="J463" s="6" t="str">
        <f>IF(I463&gt;=40,"Above 40 Lacs",IF(AND(I463&gt;=25,I463&lt;40),"Between 25 - 40 Lacs",IF(AND(I463&gt;=15,I463&lt;25),"Between 15 - 25 Lacs","Less than 15 Lacs")))</f>
        <v>Less than 15 Lacs</v>
      </c>
    </row>
    <row r="464" spans="1:10" x14ac:dyDescent="0.3">
      <c r="A464" s="6" t="s">
        <v>689</v>
      </c>
      <c r="B464" s="5" t="s">
        <v>20</v>
      </c>
      <c r="C464" s="7">
        <v>1233</v>
      </c>
      <c r="D464" s="5" t="s">
        <v>259</v>
      </c>
      <c r="E464" s="5">
        <v>7900</v>
      </c>
      <c r="F464" s="5" t="s">
        <v>55</v>
      </c>
      <c r="G464" s="5">
        <v>25178</v>
      </c>
      <c r="H464" s="5" t="s">
        <v>359</v>
      </c>
      <c r="I464" s="23">
        <v>0.30260578124999998</v>
      </c>
      <c r="J464" s="6" t="str">
        <f>IF(I464&gt;=40,"Above 40 Lacs",IF(AND(I464&gt;=25,I464&lt;40),"Between 25 - 40 Lacs",IF(AND(I464&gt;=15,I464&lt;25),"Between 15 - 25 Lacs","Less than 15 Lacs")))</f>
        <v>Less than 15 Lacs</v>
      </c>
    </row>
    <row r="465" spans="1:10" x14ac:dyDescent="0.3">
      <c r="A465" s="6" t="s">
        <v>688</v>
      </c>
      <c r="B465" s="5" t="s">
        <v>15</v>
      </c>
      <c r="C465" s="7">
        <v>2748</v>
      </c>
      <c r="D465" s="5" t="s">
        <v>494</v>
      </c>
      <c r="E465" s="5">
        <v>19526</v>
      </c>
      <c r="F465" s="5" t="s">
        <v>36</v>
      </c>
      <c r="G465" s="5">
        <v>33814</v>
      </c>
      <c r="H465" s="5" t="s">
        <v>493</v>
      </c>
      <c r="I465" s="23">
        <v>0.29762678037500001</v>
      </c>
      <c r="J465" s="6" t="str">
        <f>IF(I465&gt;=40,"Above 40 Lacs",IF(AND(I465&gt;=25,I465&lt;40),"Between 25 - 40 Lacs",IF(AND(I465&gt;=15,I465&lt;25),"Between 15 - 25 Lacs","Less than 15 Lacs")))</f>
        <v>Less than 15 Lacs</v>
      </c>
    </row>
    <row r="466" spans="1:10" x14ac:dyDescent="0.3">
      <c r="A466" s="6" t="s">
        <v>689</v>
      </c>
      <c r="B466" s="5" t="s">
        <v>20</v>
      </c>
      <c r="C466" s="7">
        <v>123</v>
      </c>
      <c r="D466" s="5" t="s">
        <v>30</v>
      </c>
      <c r="E466" s="5">
        <v>897</v>
      </c>
      <c r="F466" s="5" t="s">
        <v>31</v>
      </c>
      <c r="G466" s="5">
        <v>19895</v>
      </c>
      <c r="H466" s="5" t="s">
        <v>244</v>
      </c>
      <c r="I466" s="23">
        <v>0.29460604531250001</v>
      </c>
      <c r="J466" s="6" t="str">
        <f>IF(I466&gt;=40,"Above 40 Lacs",IF(AND(I466&gt;=25,I466&lt;40),"Between 25 - 40 Lacs",IF(AND(I466&gt;=15,I466&lt;25),"Between 15 - 25 Lacs","Less than 15 Lacs")))</f>
        <v>Less than 15 Lacs</v>
      </c>
    </row>
    <row r="467" spans="1:10" x14ac:dyDescent="0.3">
      <c r="A467" s="6" t="s">
        <v>689</v>
      </c>
      <c r="B467" s="5" t="s">
        <v>20</v>
      </c>
      <c r="C467" s="7">
        <v>999</v>
      </c>
      <c r="D467" s="5" t="s">
        <v>54</v>
      </c>
      <c r="E467" s="5">
        <v>7900</v>
      </c>
      <c r="F467" s="5" t="s">
        <v>55</v>
      </c>
      <c r="G467" s="5">
        <v>37519</v>
      </c>
      <c r="H467" s="5" t="s">
        <v>634</v>
      </c>
      <c r="I467" s="23">
        <v>0.29003688750000006</v>
      </c>
      <c r="J467" s="6" t="str">
        <f>IF(I467&gt;=40,"Above 40 Lacs",IF(AND(I467&gt;=25,I467&lt;40),"Between 25 - 40 Lacs",IF(AND(I467&gt;=15,I467&lt;25),"Between 15 - 25 Lacs","Less than 15 Lacs")))</f>
        <v>Less than 15 Lacs</v>
      </c>
    </row>
    <row r="468" spans="1:10" x14ac:dyDescent="0.3">
      <c r="A468" s="6" t="s">
        <v>688</v>
      </c>
      <c r="B468" s="5" t="s">
        <v>15</v>
      </c>
      <c r="C468" s="7">
        <v>2204</v>
      </c>
      <c r="D468" s="5" t="s">
        <v>624</v>
      </c>
      <c r="E468" s="5">
        <v>19526</v>
      </c>
      <c r="F468" s="5" t="s">
        <v>36</v>
      </c>
      <c r="G468" s="5">
        <v>37423</v>
      </c>
      <c r="H468" s="5" t="s">
        <v>623</v>
      </c>
      <c r="I468" s="23">
        <v>0.28288654446875006</v>
      </c>
      <c r="J468" s="6" t="str">
        <f>IF(I468&gt;=40,"Above 40 Lacs",IF(AND(I468&gt;=25,I468&lt;40),"Between 25 - 40 Lacs",IF(AND(I468&gt;=15,I468&lt;25),"Between 15 - 25 Lacs","Less than 15 Lacs")))</f>
        <v>Less than 15 Lacs</v>
      </c>
    </row>
    <row r="469" spans="1:10" x14ac:dyDescent="0.3">
      <c r="A469" s="6" t="s">
        <v>689</v>
      </c>
      <c r="B469" s="5" t="s">
        <v>20</v>
      </c>
      <c r="C469" s="7">
        <v>35</v>
      </c>
      <c r="D469" s="5" t="s">
        <v>295</v>
      </c>
      <c r="E469" s="5">
        <v>897</v>
      </c>
      <c r="F469" s="5" t="s">
        <v>31</v>
      </c>
      <c r="G469" s="5">
        <v>37005</v>
      </c>
      <c r="H469" s="5" t="s">
        <v>586</v>
      </c>
      <c r="I469" s="23">
        <v>0.27612504503125002</v>
      </c>
      <c r="J469" s="6" t="str">
        <f>IF(I469&gt;=40,"Above 40 Lacs",IF(AND(I469&gt;=25,I469&lt;40),"Between 25 - 40 Lacs",IF(AND(I469&gt;=15,I469&lt;25),"Between 15 - 25 Lacs","Less than 15 Lacs")))</f>
        <v>Less than 15 Lacs</v>
      </c>
    </row>
    <row r="470" spans="1:10" x14ac:dyDescent="0.3">
      <c r="A470" s="6" t="s">
        <v>689</v>
      </c>
      <c r="B470" s="5" t="s">
        <v>20</v>
      </c>
      <c r="C470" s="7">
        <v>999</v>
      </c>
      <c r="D470" s="5" t="s">
        <v>54</v>
      </c>
      <c r="E470" s="5">
        <v>7900</v>
      </c>
      <c r="F470" s="5" t="s">
        <v>55</v>
      </c>
      <c r="G470" s="5">
        <v>37521</v>
      </c>
      <c r="H470" s="5" t="s">
        <v>636</v>
      </c>
      <c r="I470" s="23">
        <v>0.27253431184375004</v>
      </c>
      <c r="J470" s="6" t="str">
        <f>IF(I470&gt;=40,"Above 40 Lacs",IF(AND(I470&gt;=25,I470&lt;40),"Between 25 - 40 Lacs",IF(AND(I470&gt;=15,I470&lt;25),"Between 15 - 25 Lacs","Less than 15 Lacs")))</f>
        <v>Less than 15 Lacs</v>
      </c>
    </row>
    <row r="471" spans="1:10" x14ac:dyDescent="0.3">
      <c r="A471" s="6" t="s">
        <v>689</v>
      </c>
      <c r="B471" s="5" t="s">
        <v>20</v>
      </c>
      <c r="C471" s="7">
        <v>661</v>
      </c>
      <c r="D471" s="5" t="s">
        <v>222</v>
      </c>
      <c r="E471" s="5">
        <v>7900</v>
      </c>
      <c r="F471" s="5" t="s">
        <v>55</v>
      </c>
      <c r="G471" s="5">
        <v>18912</v>
      </c>
      <c r="H471" s="5" t="s">
        <v>221</v>
      </c>
      <c r="I471" s="23">
        <v>0.26858801362500007</v>
      </c>
      <c r="J471" s="6" t="str">
        <f>IF(I471&gt;=40,"Above 40 Lacs",IF(AND(I471&gt;=25,I471&lt;40),"Between 25 - 40 Lacs",IF(AND(I471&gt;=15,I471&lt;25),"Between 15 - 25 Lacs","Less than 15 Lacs")))</f>
        <v>Less than 15 Lacs</v>
      </c>
    </row>
    <row r="472" spans="1:10" x14ac:dyDescent="0.3">
      <c r="A472" s="6" t="s">
        <v>688</v>
      </c>
      <c r="B472" s="5" t="s">
        <v>15</v>
      </c>
      <c r="C472" s="7">
        <v>1073</v>
      </c>
      <c r="D472" s="5" t="s">
        <v>190</v>
      </c>
      <c r="E472" s="5">
        <v>1891</v>
      </c>
      <c r="F472" s="5" t="s">
        <v>49</v>
      </c>
      <c r="G472" s="5">
        <v>37722</v>
      </c>
      <c r="H472" s="5" t="s">
        <v>661</v>
      </c>
      <c r="I472" s="23">
        <v>0.26234962265625006</v>
      </c>
      <c r="J472" s="6" t="str">
        <f>IF(I472&gt;=40,"Above 40 Lacs",IF(AND(I472&gt;=25,I472&lt;40),"Between 25 - 40 Lacs",IF(AND(I472&gt;=15,I472&lt;25),"Between 15 - 25 Lacs","Less than 15 Lacs")))</f>
        <v>Less than 15 Lacs</v>
      </c>
    </row>
    <row r="473" spans="1:10" x14ac:dyDescent="0.3">
      <c r="A473" s="6" t="s">
        <v>689</v>
      </c>
      <c r="B473" s="5" t="s">
        <v>20</v>
      </c>
      <c r="C473" s="7">
        <v>618</v>
      </c>
      <c r="D473" s="5" t="s">
        <v>51</v>
      </c>
      <c r="E473" s="5">
        <v>37518</v>
      </c>
      <c r="F473" s="5" t="s">
        <v>52</v>
      </c>
      <c r="G473" s="5">
        <v>4719</v>
      </c>
      <c r="H473" s="5" t="s">
        <v>50</v>
      </c>
      <c r="I473" s="23">
        <v>0.25552309337500001</v>
      </c>
      <c r="J473" s="6" t="str">
        <f>IF(I473&gt;=40,"Above 40 Lacs",IF(AND(I473&gt;=25,I473&lt;40),"Between 25 - 40 Lacs",IF(AND(I473&gt;=15,I473&lt;25),"Between 15 - 25 Lacs","Less than 15 Lacs")))</f>
        <v>Less than 15 Lacs</v>
      </c>
    </row>
    <row r="474" spans="1:10" x14ac:dyDescent="0.3">
      <c r="A474" s="6" t="s">
        <v>687</v>
      </c>
      <c r="B474" s="5" t="s">
        <v>11</v>
      </c>
      <c r="C474" s="7">
        <v>875</v>
      </c>
      <c r="D474" s="5" t="s">
        <v>618</v>
      </c>
      <c r="E474" s="5">
        <v>36931</v>
      </c>
      <c r="F474" s="5" t="s">
        <v>12</v>
      </c>
      <c r="G474" s="5">
        <v>37580</v>
      </c>
      <c r="H474" s="5" t="s">
        <v>640</v>
      </c>
      <c r="I474" s="23">
        <v>0.25462318721875005</v>
      </c>
      <c r="J474" s="6" t="str">
        <f>IF(I474&gt;=40,"Above 40 Lacs",IF(AND(I474&gt;=25,I474&lt;40),"Between 25 - 40 Lacs",IF(AND(I474&gt;=15,I474&lt;25),"Between 15 - 25 Lacs","Less than 15 Lacs")))</f>
        <v>Less than 15 Lacs</v>
      </c>
    </row>
    <row r="475" spans="1:10" x14ac:dyDescent="0.3">
      <c r="A475" s="6" t="s">
        <v>686</v>
      </c>
      <c r="B475" s="5" t="s">
        <v>5</v>
      </c>
      <c r="C475" s="7">
        <v>989</v>
      </c>
      <c r="D475" s="5" t="s">
        <v>279</v>
      </c>
      <c r="E475" s="5">
        <v>7642</v>
      </c>
      <c r="F475" s="5" t="s">
        <v>42</v>
      </c>
      <c r="G475" s="5">
        <v>37840</v>
      </c>
      <c r="H475" s="5" t="s">
        <v>671</v>
      </c>
      <c r="I475" s="23">
        <v>0.24917173093749997</v>
      </c>
      <c r="J475" s="6" t="str">
        <f>IF(I475&gt;=40,"Above 40 Lacs",IF(AND(I475&gt;=25,I475&lt;40),"Between 25 - 40 Lacs",IF(AND(I475&gt;=15,I475&lt;25),"Between 15 - 25 Lacs","Less than 15 Lacs")))</f>
        <v>Less than 15 Lacs</v>
      </c>
    </row>
    <row r="476" spans="1:10" x14ac:dyDescent="0.3">
      <c r="A476" s="6" t="s">
        <v>689</v>
      </c>
      <c r="B476" s="5" t="s">
        <v>20</v>
      </c>
      <c r="C476" s="7">
        <v>2360</v>
      </c>
      <c r="D476" s="5" t="s">
        <v>512</v>
      </c>
      <c r="E476" s="5">
        <v>7900</v>
      </c>
      <c r="F476" s="5" t="s">
        <v>55</v>
      </c>
      <c r="G476" s="5">
        <v>37253</v>
      </c>
      <c r="H476" s="5" t="s">
        <v>610</v>
      </c>
      <c r="I476" s="23">
        <v>0.247259215625</v>
      </c>
      <c r="J476" s="6" t="str">
        <f>IF(I476&gt;=40,"Above 40 Lacs",IF(AND(I476&gt;=25,I476&lt;40),"Between 25 - 40 Lacs",IF(AND(I476&gt;=15,I476&lt;25),"Between 15 - 25 Lacs","Less than 15 Lacs")))</f>
        <v>Less than 15 Lacs</v>
      </c>
    </row>
    <row r="477" spans="1:10" x14ac:dyDescent="0.3">
      <c r="A477" s="6" t="s">
        <v>687</v>
      </c>
      <c r="B477" s="5" t="s">
        <v>11</v>
      </c>
      <c r="C477" s="7">
        <v>875</v>
      </c>
      <c r="D477" s="5" t="s">
        <v>618</v>
      </c>
      <c r="E477" s="5">
        <v>36931</v>
      </c>
      <c r="F477" s="5" t="s">
        <v>12</v>
      </c>
      <c r="G477" s="5">
        <v>37277</v>
      </c>
      <c r="H477" s="5" t="s">
        <v>617</v>
      </c>
      <c r="I477" s="23">
        <v>0.24374551531249999</v>
      </c>
      <c r="J477" s="6" t="str">
        <f>IF(I477&gt;=40,"Above 40 Lacs",IF(AND(I477&gt;=25,I477&lt;40),"Between 25 - 40 Lacs",IF(AND(I477&gt;=15,I477&lt;25),"Between 15 - 25 Lacs","Less than 15 Lacs")))</f>
        <v>Less than 15 Lacs</v>
      </c>
    </row>
    <row r="478" spans="1:10" x14ac:dyDescent="0.3">
      <c r="A478" s="6" t="s">
        <v>689</v>
      </c>
      <c r="B478" s="5" t="s">
        <v>20</v>
      </c>
      <c r="C478" s="7">
        <v>590</v>
      </c>
      <c r="D478" s="5" t="s">
        <v>346</v>
      </c>
      <c r="E478" s="5">
        <v>7258</v>
      </c>
      <c r="F478" s="5" t="s">
        <v>67</v>
      </c>
      <c r="G478" s="5">
        <v>34423</v>
      </c>
      <c r="H478" s="5" t="s">
        <v>497</v>
      </c>
      <c r="I478" s="23">
        <v>0.24240466881249997</v>
      </c>
      <c r="J478" s="6" t="str">
        <f>IF(I478&gt;=40,"Above 40 Lacs",IF(AND(I478&gt;=25,I478&lt;40),"Between 25 - 40 Lacs",IF(AND(I478&gt;=15,I478&lt;25),"Between 15 - 25 Lacs","Less than 15 Lacs")))</f>
        <v>Less than 15 Lacs</v>
      </c>
    </row>
    <row r="479" spans="1:10" x14ac:dyDescent="0.3">
      <c r="A479" s="6" t="s">
        <v>689</v>
      </c>
      <c r="B479" s="5" t="s">
        <v>20</v>
      </c>
      <c r="C479" s="7">
        <v>50</v>
      </c>
      <c r="D479" s="5" t="s">
        <v>77</v>
      </c>
      <c r="E479" s="5">
        <v>37518</v>
      </c>
      <c r="F479" s="5" t="s">
        <v>52</v>
      </c>
      <c r="G479" s="5">
        <v>8219</v>
      </c>
      <c r="H479" s="5" t="s">
        <v>100</v>
      </c>
      <c r="I479" s="23">
        <v>0.24011773240624998</v>
      </c>
      <c r="J479" s="6" t="str">
        <f>IF(I479&gt;=40,"Above 40 Lacs",IF(AND(I479&gt;=25,I479&lt;40),"Between 25 - 40 Lacs",IF(AND(I479&gt;=15,I479&lt;25),"Between 15 - 25 Lacs","Less than 15 Lacs")))</f>
        <v>Less than 15 Lacs</v>
      </c>
    </row>
    <row r="480" spans="1:10" x14ac:dyDescent="0.3">
      <c r="A480" s="6" t="s">
        <v>686</v>
      </c>
      <c r="B480" s="5" t="s">
        <v>5</v>
      </c>
      <c r="C480" s="7">
        <v>1435</v>
      </c>
      <c r="D480" s="5" t="s">
        <v>284</v>
      </c>
      <c r="E480" s="5">
        <v>16123</v>
      </c>
      <c r="F480" s="5" t="s">
        <v>92</v>
      </c>
      <c r="G480" s="5">
        <v>21926</v>
      </c>
      <c r="H480" s="5" t="s">
        <v>283</v>
      </c>
      <c r="I480" s="23">
        <v>0.23967966818749997</v>
      </c>
      <c r="J480" s="6" t="str">
        <f>IF(I480&gt;=40,"Above 40 Lacs",IF(AND(I480&gt;=25,I480&lt;40),"Between 25 - 40 Lacs",IF(AND(I480&gt;=15,I480&lt;25),"Between 15 - 25 Lacs","Less than 15 Lacs")))</f>
        <v>Less than 15 Lacs</v>
      </c>
    </row>
    <row r="481" spans="1:10" x14ac:dyDescent="0.3">
      <c r="A481" s="6" t="s">
        <v>686</v>
      </c>
      <c r="B481" s="5" t="s">
        <v>5</v>
      </c>
      <c r="C481" s="7">
        <v>1531</v>
      </c>
      <c r="D481" s="5" t="s">
        <v>480</v>
      </c>
      <c r="E481" s="5">
        <v>995</v>
      </c>
      <c r="F481" s="5" t="s">
        <v>97</v>
      </c>
      <c r="G481" s="5">
        <v>35029</v>
      </c>
      <c r="H481" s="5" t="s">
        <v>509</v>
      </c>
      <c r="I481" s="23">
        <v>0.22833467137499994</v>
      </c>
      <c r="J481" s="6" t="str">
        <f>IF(I481&gt;=40,"Above 40 Lacs",IF(AND(I481&gt;=25,I481&lt;40),"Between 25 - 40 Lacs",IF(AND(I481&gt;=15,I481&lt;25),"Between 15 - 25 Lacs","Less than 15 Lacs")))</f>
        <v>Less than 15 Lacs</v>
      </c>
    </row>
    <row r="482" spans="1:10" x14ac:dyDescent="0.3">
      <c r="A482" s="6" t="s">
        <v>689</v>
      </c>
      <c r="B482" s="5" t="s">
        <v>20</v>
      </c>
      <c r="C482" s="7">
        <v>1314</v>
      </c>
      <c r="D482" s="5" t="s">
        <v>426</v>
      </c>
      <c r="E482" s="5">
        <v>7900</v>
      </c>
      <c r="F482" s="5" t="s">
        <v>55</v>
      </c>
      <c r="G482" s="5">
        <v>32642</v>
      </c>
      <c r="H482" s="5" t="s">
        <v>462</v>
      </c>
      <c r="I482" s="23">
        <v>0.22651585596875007</v>
      </c>
      <c r="J482" s="6" t="str">
        <f>IF(I482&gt;=40,"Above 40 Lacs",IF(AND(I482&gt;=25,I482&lt;40),"Between 25 - 40 Lacs",IF(AND(I482&gt;=15,I482&lt;25),"Between 15 - 25 Lacs","Less than 15 Lacs")))</f>
        <v>Less than 15 Lacs</v>
      </c>
    </row>
    <row r="483" spans="1:10" x14ac:dyDescent="0.3">
      <c r="A483" s="6" t="s">
        <v>686</v>
      </c>
      <c r="B483" s="5" t="s">
        <v>5</v>
      </c>
      <c r="C483" s="7">
        <v>3</v>
      </c>
      <c r="D483" s="5" t="s">
        <v>4</v>
      </c>
      <c r="E483" s="5">
        <v>1390</v>
      </c>
      <c r="F483" s="5" t="s">
        <v>6</v>
      </c>
      <c r="G483" s="5">
        <v>1964</v>
      </c>
      <c r="H483" s="5" t="s">
        <v>38</v>
      </c>
      <c r="I483" s="23">
        <v>0.22463832812500004</v>
      </c>
      <c r="J483" s="6" t="str">
        <f>IF(I483&gt;=40,"Above 40 Lacs",IF(AND(I483&gt;=25,I483&lt;40),"Between 25 - 40 Lacs",IF(AND(I483&gt;=15,I483&lt;25),"Between 15 - 25 Lacs","Less than 15 Lacs")))</f>
        <v>Less than 15 Lacs</v>
      </c>
    </row>
    <row r="484" spans="1:10" x14ac:dyDescent="0.3">
      <c r="A484" s="6" t="s">
        <v>687</v>
      </c>
      <c r="B484" s="5" t="s">
        <v>11</v>
      </c>
      <c r="C484" s="7">
        <v>2752</v>
      </c>
      <c r="D484" s="5" t="s">
        <v>394</v>
      </c>
      <c r="E484" s="5">
        <v>36931</v>
      </c>
      <c r="F484" s="5" t="s">
        <v>12</v>
      </c>
      <c r="G484" s="5">
        <v>36908</v>
      </c>
      <c r="H484" s="5" t="s">
        <v>578</v>
      </c>
      <c r="I484" s="23">
        <v>0.21954952671875</v>
      </c>
      <c r="J484" s="6" t="str">
        <f>IF(I484&gt;=40,"Above 40 Lacs",IF(AND(I484&gt;=25,I484&lt;40),"Between 25 - 40 Lacs",IF(AND(I484&gt;=15,I484&lt;25),"Between 15 - 25 Lacs","Less than 15 Lacs")))</f>
        <v>Less than 15 Lacs</v>
      </c>
    </row>
    <row r="485" spans="1:10" x14ac:dyDescent="0.3">
      <c r="A485" s="6" t="s">
        <v>686</v>
      </c>
      <c r="B485" s="5" t="s">
        <v>5</v>
      </c>
      <c r="C485" s="7">
        <v>1234</v>
      </c>
      <c r="D485" s="5" t="s">
        <v>138</v>
      </c>
      <c r="E485" s="5">
        <v>995</v>
      </c>
      <c r="F485" s="5" t="s">
        <v>97</v>
      </c>
      <c r="G485" s="5">
        <v>32719</v>
      </c>
      <c r="H485" s="5" t="s">
        <v>465</v>
      </c>
      <c r="I485" s="23">
        <v>0.21662840537500003</v>
      </c>
      <c r="J485" s="6" t="str">
        <f>IF(I485&gt;=40,"Above 40 Lacs",IF(AND(I485&gt;=25,I485&lt;40),"Between 25 - 40 Lacs",IF(AND(I485&gt;=15,I485&lt;25),"Between 15 - 25 Lacs","Less than 15 Lacs")))</f>
        <v>Less than 15 Lacs</v>
      </c>
    </row>
    <row r="486" spans="1:10" x14ac:dyDescent="0.3">
      <c r="A486" s="6" t="s">
        <v>686</v>
      </c>
      <c r="B486" s="5" t="s">
        <v>5</v>
      </c>
      <c r="C486" s="7">
        <v>1234</v>
      </c>
      <c r="D486" s="5" t="s">
        <v>138</v>
      </c>
      <c r="E486" s="5">
        <v>995</v>
      </c>
      <c r="F486" s="5" t="s">
        <v>97</v>
      </c>
      <c r="G486" s="5">
        <v>15225</v>
      </c>
      <c r="H486" s="5" t="s">
        <v>171</v>
      </c>
      <c r="I486" s="23">
        <v>0.21431371828125001</v>
      </c>
      <c r="J486" s="6" t="str">
        <f>IF(I486&gt;=40,"Above 40 Lacs",IF(AND(I486&gt;=25,I486&lt;40),"Between 25 - 40 Lacs",IF(AND(I486&gt;=15,I486&lt;25),"Between 15 - 25 Lacs","Less than 15 Lacs")))</f>
        <v>Less than 15 Lacs</v>
      </c>
    </row>
    <row r="487" spans="1:10" x14ac:dyDescent="0.3">
      <c r="A487" s="6" t="s">
        <v>688</v>
      </c>
      <c r="B487" s="5" t="s">
        <v>15</v>
      </c>
      <c r="C487" s="7">
        <v>1209</v>
      </c>
      <c r="D487" s="5" t="s">
        <v>325</v>
      </c>
      <c r="E487" s="5">
        <v>19526</v>
      </c>
      <c r="F487" s="5" t="s">
        <v>36</v>
      </c>
      <c r="G487" s="5">
        <v>36794</v>
      </c>
      <c r="H487" s="5" t="s">
        <v>566</v>
      </c>
      <c r="I487" s="23">
        <v>0.20749153125</v>
      </c>
      <c r="J487" s="6" t="str">
        <f>IF(I487&gt;=40,"Above 40 Lacs",IF(AND(I487&gt;=25,I487&lt;40),"Between 25 - 40 Lacs",IF(AND(I487&gt;=15,I487&lt;25),"Between 15 - 25 Lacs","Less than 15 Lacs")))</f>
        <v>Less than 15 Lacs</v>
      </c>
    </row>
    <row r="488" spans="1:10" x14ac:dyDescent="0.3">
      <c r="A488" s="6" t="s">
        <v>689</v>
      </c>
      <c r="B488" s="5" t="s">
        <v>20</v>
      </c>
      <c r="C488" s="7">
        <v>35</v>
      </c>
      <c r="D488" s="5" t="s">
        <v>295</v>
      </c>
      <c r="E488" s="5">
        <v>897</v>
      </c>
      <c r="F488" s="5" t="s">
        <v>31</v>
      </c>
      <c r="G488" s="5">
        <v>22391</v>
      </c>
      <c r="H488" s="5" t="s">
        <v>294</v>
      </c>
      <c r="I488" s="23">
        <v>0.20504348390625007</v>
      </c>
      <c r="J488" s="6" t="str">
        <f>IF(I488&gt;=40,"Above 40 Lacs",IF(AND(I488&gt;=25,I488&lt;40),"Between 25 - 40 Lacs",IF(AND(I488&gt;=15,I488&lt;25),"Between 15 - 25 Lacs","Less than 15 Lacs")))</f>
        <v>Less than 15 Lacs</v>
      </c>
    </row>
    <row r="489" spans="1:10" x14ac:dyDescent="0.3">
      <c r="A489" s="6" t="s">
        <v>686</v>
      </c>
      <c r="B489" s="5" t="s">
        <v>5</v>
      </c>
      <c r="C489" s="7">
        <v>868</v>
      </c>
      <c r="D489" s="5" t="s">
        <v>110</v>
      </c>
      <c r="E489" s="5">
        <v>16123</v>
      </c>
      <c r="F489" s="5" t="s">
        <v>92</v>
      </c>
      <c r="G489" s="5">
        <v>37861</v>
      </c>
      <c r="H489" s="5" t="s">
        <v>676</v>
      </c>
      <c r="I489" s="23">
        <v>0.20163313999999999</v>
      </c>
      <c r="J489" s="6" t="str">
        <f>IF(I489&gt;=40,"Above 40 Lacs",IF(AND(I489&gt;=25,I489&lt;40),"Between 25 - 40 Lacs",IF(AND(I489&gt;=15,I489&lt;25),"Between 15 - 25 Lacs","Less than 15 Lacs")))</f>
        <v>Less than 15 Lacs</v>
      </c>
    </row>
    <row r="490" spans="1:10" x14ac:dyDescent="0.3">
      <c r="A490" s="6" t="s">
        <v>686</v>
      </c>
      <c r="B490" s="5" t="s">
        <v>5</v>
      </c>
      <c r="C490" s="7">
        <v>602</v>
      </c>
      <c r="D490" s="5" t="s">
        <v>229</v>
      </c>
      <c r="E490" s="5">
        <v>7642</v>
      </c>
      <c r="F490" s="5" t="s">
        <v>42</v>
      </c>
      <c r="G490" s="5">
        <v>37007</v>
      </c>
      <c r="H490" s="5" t="s">
        <v>585</v>
      </c>
      <c r="I490" s="23">
        <v>0.18910226340625</v>
      </c>
      <c r="J490" s="6" t="str">
        <f>IF(I490&gt;=40,"Above 40 Lacs",IF(AND(I490&gt;=25,I490&lt;40),"Between 25 - 40 Lacs",IF(AND(I490&gt;=15,I490&lt;25),"Between 15 - 25 Lacs","Less than 15 Lacs")))</f>
        <v>Less than 15 Lacs</v>
      </c>
    </row>
    <row r="491" spans="1:10" x14ac:dyDescent="0.3">
      <c r="A491" s="6" t="s">
        <v>689</v>
      </c>
      <c r="B491" s="5" t="s">
        <v>20</v>
      </c>
      <c r="C491" s="7">
        <v>1028</v>
      </c>
      <c r="D491" s="5" t="s">
        <v>506</v>
      </c>
      <c r="E491" s="5">
        <v>7900</v>
      </c>
      <c r="F491" s="5" t="s">
        <v>55</v>
      </c>
      <c r="G491" s="5">
        <v>36139</v>
      </c>
      <c r="H491" s="5" t="s">
        <v>537</v>
      </c>
      <c r="I491" s="23">
        <v>0.18738682806249995</v>
      </c>
      <c r="J491" s="6" t="str">
        <f>IF(I491&gt;=40,"Above 40 Lacs",IF(AND(I491&gt;=25,I491&lt;40),"Between 25 - 40 Lacs",IF(AND(I491&gt;=15,I491&lt;25),"Between 15 - 25 Lacs","Less than 15 Lacs")))</f>
        <v>Less than 15 Lacs</v>
      </c>
    </row>
    <row r="492" spans="1:10" x14ac:dyDescent="0.3">
      <c r="A492" s="6" t="s">
        <v>689</v>
      </c>
      <c r="B492" s="5" t="s">
        <v>20</v>
      </c>
      <c r="C492" s="7">
        <v>1028</v>
      </c>
      <c r="D492" s="5" t="s">
        <v>506</v>
      </c>
      <c r="E492" s="5">
        <v>7900</v>
      </c>
      <c r="F492" s="5" t="s">
        <v>55</v>
      </c>
      <c r="G492" s="5">
        <v>34863</v>
      </c>
      <c r="H492" s="5" t="s">
        <v>505</v>
      </c>
      <c r="I492" s="23">
        <v>0.18407756250000001</v>
      </c>
      <c r="J492" s="6" t="str">
        <f>IF(I492&gt;=40,"Above 40 Lacs",IF(AND(I492&gt;=25,I492&lt;40),"Between 25 - 40 Lacs",IF(AND(I492&gt;=15,I492&lt;25),"Between 15 - 25 Lacs","Less than 15 Lacs")))</f>
        <v>Less than 15 Lacs</v>
      </c>
    </row>
    <row r="493" spans="1:10" x14ac:dyDescent="0.3">
      <c r="A493" s="6" t="s">
        <v>686</v>
      </c>
      <c r="B493" s="5" t="s">
        <v>5</v>
      </c>
      <c r="C493" s="7">
        <v>44</v>
      </c>
      <c r="D493" s="5" t="s">
        <v>152</v>
      </c>
      <c r="E493" s="5">
        <v>7642</v>
      </c>
      <c r="F493" s="5" t="s">
        <v>42</v>
      </c>
      <c r="G493" s="5">
        <v>13847</v>
      </c>
      <c r="H493" s="5" t="s">
        <v>151</v>
      </c>
      <c r="I493" s="23">
        <v>0.16002112203124996</v>
      </c>
      <c r="J493" s="6" t="str">
        <f>IF(I493&gt;=40,"Above 40 Lacs",IF(AND(I493&gt;=25,I493&lt;40),"Between 25 - 40 Lacs",IF(AND(I493&gt;=15,I493&lt;25),"Between 15 - 25 Lacs","Less than 15 Lacs")))</f>
        <v>Less than 15 Lacs</v>
      </c>
    </row>
    <row r="494" spans="1:10" x14ac:dyDescent="0.3">
      <c r="A494" s="6" t="s">
        <v>689</v>
      </c>
      <c r="B494" s="5" t="s">
        <v>20</v>
      </c>
      <c r="C494" s="7">
        <v>2354</v>
      </c>
      <c r="D494" s="5" t="s">
        <v>354</v>
      </c>
      <c r="E494" s="5">
        <v>897</v>
      </c>
      <c r="F494" s="5" t="s">
        <v>31</v>
      </c>
      <c r="G494" s="5">
        <v>37873</v>
      </c>
      <c r="H494" s="5" t="s">
        <v>678</v>
      </c>
      <c r="I494" s="23">
        <v>0.15489968584375</v>
      </c>
      <c r="J494" s="6" t="str">
        <f>IF(I494&gt;=40,"Above 40 Lacs",IF(AND(I494&gt;=25,I494&lt;40),"Between 25 - 40 Lacs",IF(AND(I494&gt;=15,I494&lt;25),"Between 15 - 25 Lacs","Less than 15 Lacs")))</f>
        <v>Less than 15 Lacs</v>
      </c>
    </row>
    <row r="495" spans="1:10" x14ac:dyDescent="0.3">
      <c r="A495" s="6" t="s">
        <v>686</v>
      </c>
      <c r="B495" s="5" t="s">
        <v>5</v>
      </c>
      <c r="C495" s="7">
        <v>596</v>
      </c>
      <c r="D495" s="5" t="s">
        <v>301</v>
      </c>
      <c r="E495" s="5">
        <v>995</v>
      </c>
      <c r="F495" s="5" t="s">
        <v>97</v>
      </c>
      <c r="G495" s="5">
        <v>35492</v>
      </c>
      <c r="H495" s="5" t="s">
        <v>519</v>
      </c>
      <c r="I495" s="23">
        <v>0.13450579675000002</v>
      </c>
      <c r="J495" s="6" t="str">
        <f>IF(I495&gt;=40,"Above 40 Lacs",IF(AND(I495&gt;=25,I495&lt;40),"Between 25 - 40 Lacs",IF(AND(I495&gt;=15,I495&lt;25),"Between 15 - 25 Lacs","Less than 15 Lacs")))</f>
        <v>Less than 15 Lacs</v>
      </c>
    </row>
    <row r="496" spans="1:10" x14ac:dyDescent="0.3">
      <c r="A496" s="6" t="s">
        <v>689</v>
      </c>
      <c r="B496" s="5" t="s">
        <v>20</v>
      </c>
      <c r="C496" s="7">
        <v>618</v>
      </c>
      <c r="D496" s="5" t="s">
        <v>51</v>
      </c>
      <c r="E496" s="5">
        <v>37518</v>
      </c>
      <c r="F496" s="5" t="s">
        <v>52</v>
      </c>
      <c r="G496" s="5">
        <v>25377</v>
      </c>
      <c r="H496" s="5" t="s">
        <v>363</v>
      </c>
      <c r="I496" s="23">
        <v>0.13141178124999997</v>
      </c>
      <c r="J496" s="6" t="str">
        <f>IF(I496&gt;=40,"Above 40 Lacs",IF(AND(I496&gt;=25,I496&lt;40),"Between 25 - 40 Lacs",IF(AND(I496&gt;=15,I496&lt;25),"Between 15 - 25 Lacs","Less than 15 Lacs")))</f>
        <v>Less than 15 Lacs</v>
      </c>
    </row>
    <row r="497" spans="1:10" x14ac:dyDescent="0.3">
      <c r="A497" s="6" t="s">
        <v>689</v>
      </c>
      <c r="B497" s="5" t="s">
        <v>20</v>
      </c>
      <c r="C497" s="7">
        <v>1267</v>
      </c>
      <c r="D497" s="5" t="s">
        <v>174</v>
      </c>
      <c r="E497" s="5">
        <v>7900</v>
      </c>
      <c r="F497" s="5" t="s">
        <v>55</v>
      </c>
      <c r="G497" s="5">
        <v>35938</v>
      </c>
      <c r="H497" s="5" t="s">
        <v>531</v>
      </c>
      <c r="I497" s="23">
        <v>0.12974445281249999</v>
      </c>
      <c r="J497" s="6" t="str">
        <f>IF(I497&gt;=40,"Above 40 Lacs",IF(AND(I497&gt;=25,I497&lt;40),"Between 25 - 40 Lacs",IF(AND(I497&gt;=15,I497&lt;25),"Between 15 - 25 Lacs","Less than 15 Lacs")))</f>
        <v>Less than 15 Lacs</v>
      </c>
    </row>
    <row r="498" spans="1:10" x14ac:dyDescent="0.3">
      <c r="A498" s="6" t="s">
        <v>686</v>
      </c>
      <c r="B498" s="5" t="s">
        <v>5</v>
      </c>
      <c r="C498" s="7">
        <v>10</v>
      </c>
      <c r="D498" s="5" t="s">
        <v>148</v>
      </c>
      <c r="E498" s="5">
        <v>1390</v>
      </c>
      <c r="F498" s="5" t="s">
        <v>6</v>
      </c>
      <c r="G498" s="5">
        <v>37590</v>
      </c>
      <c r="H498" s="5" t="s">
        <v>645</v>
      </c>
      <c r="I498" s="23">
        <v>0.10815098437499999</v>
      </c>
      <c r="J498" s="6" t="str">
        <f>IF(I498&gt;=40,"Above 40 Lacs",IF(AND(I498&gt;=25,I498&lt;40),"Between 25 - 40 Lacs",IF(AND(I498&gt;=15,I498&lt;25),"Between 15 - 25 Lacs","Less than 15 Lacs")))</f>
        <v>Less than 15 Lacs</v>
      </c>
    </row>
    <row r="499" spans="1:10" x14ac:dyDescent="0.3">
      <c r="A499" s="6" t="s">
        <v>688</v>
      </c>
      <c r="B499" s="5" t="s">
        <v>15</v>
      </c>
      <c r="C499" s="7">
        <v>2748</v>
      </c>
      <c r="D499" s="5" t="s">
        <v>494</v>
      </c>
      <c r="E499" s="5">
        <v>19526</v>
      </c>
      <c r="F499" s="5" t="s">
        <v>36</v>
      </c>
      <c r="G499" s="5">
        <v>37728</v>
      </c>
      <c r="H499" s="5" t="s">
        <v>663</v>
      </c>
      <c r="I499" s="23">
        <v>0.103911732625</v>
      </c>
      <c r="J499" s="6" t="str">
        <f>IF(I499&gt;=40,"Above 40 Lacs",IF(AND(I499&gt;=25,I499&lt;40),"Between 25 - 40 Lacs",IF(AND(I499&gt;=15,I499&lt;25),"Between 15 - 25 Lacs","Less than 15 Lacs")))</f>
        <v>Less than 15 Lacs</v>
      </c>
    </row>
    <row r="500" spans="1:10" x14ac:dyDescent="0.3">
      <c r="A500" s="6" t="s">
        <v>686</v>
      </c>
      <c r="B500" s="5" t="s">
        <v>5</v>
      </c>
      <c r="C500" s="7">
        <v>1531</v>
      </c>
      <c r="D500" s="5" t="s">
        <v>480</v>
      </c>
      <c r="E500" s="5">
        <v>995</v>
      </c>
      <c r="F500" s="5" t="s">
        <v>97</v>
      </c>
      <c r="G500" s="5">
        <v>33362</v>
      </c>
      <c r="H500" s="5" t="s">
        <v>479</v>
      </c>
      <c r="I500" s="23">
        <v>0.10215292156250001</v>
      </c>
      <c r="J500" s="6" t="str">
        <f>IF(I500&gt;=40,"Above 40 Lacs",IF(AND(I500&gt;=25,I500&lt;40),"Between 25 - 40 Lacs",IF(AND(I500&gt;=15,I500&lt;25),"Between 15 - 25 Lacs","Less than 15 Lacs")))</f>
        <v>Less than 15 Lacs</v>
      </c>
    </row>
    <row r="501" spans="1:10" x14ac:dyDescent="0.3">
      <c r="A501" s="6" t="s">
        <v>689</v>
      </c>
      <c r="B501" s="5" t="s">
        <v>20</v>
      </c>
      <c r="C501" s="7">
        <v>1028</v>
      </c>
      <c r="D501" s="5" t="s">
        <v>506</v>
      </c>
      <c r="E501" s="5">
        <v>7900</v>
      </c>
      <c r="F501" s="5" t="s">
        <v>55</v>
      </c>
      <c r="G501" s="5">
        <v>37677</v>
      </c>
      <c r="H501" s="5" t="s">
        <v>656</v>
      </c>
      <c r="I501" s="23">
        <v>9.8866796656250019E-2</v>
      </c>
      <c r="J501" s="6" t="str">
        <f>IF(I501&gt;=40,"Above 40 Lacs",IF(AND(I501&gt;=25,I501&lt;40),"Between 25 - 40 Lacs",IF(AND(I501&gt;=15,I501&lt;25),"Between 15 - 25 Lacs","Less than 15 Lacs")))</f>
        <v>Less than 15 Lacs</v>
      </c>
    </row>
    <row r="502" spans="1:10" x14ac:dyDescent="0.3">
      <c r="A502" s="6" t="s">
        <v>689</v>
      </c>
      <c r="B502" s="5" t="s">
        <v>20</v>
      </c>
      <c r="C502" s="7">
        <v>2354</v>
      </c>
      <c r="D502" s="5" t="s">
        <v>354</v>
      </c>
      <c r="E502" s="5">
        <v>897</v>
      </c>
      <c r="F502" s="5" t="s">
        <v>31</v>
      </c>
      <c r="G502" s="5">
        <v>30307</v>
      </c>
      <c r="H502" s="5" t="s">
        <v>427</v>
      </c>
      <c r="I502" s="23">
        <v>9.7849156250000013E-2</v>
      </c>
      <c r="J502" s="6" t="str">
        <f>IF(I502&gt;=40,"Above 40 Lacs",IF(AND(I502&gt;=25,I502&lt;40),"Between 25 - 40 Lacs",IF(AND(I502&gt;=15,I502&lt;25),"Between 15 - 25 Lacs","Less than 15 Lacs")))</f>
        <v>Less than 15 Lacs</v>
      </c>
    </row>
    <row r="503" spans="1:10" x14ac:dyDescent="0.3">
      <c r="A503" s="6" t="s">
        <v>687</v>
      </c>
      <c r="B503" s="5" t="s">
        <v>11</v>
      </c>
      <c r="C503" s="7">
        <v>875</v>
      </c>
      <c r="D503" s="5" t="s">
        <v>618</v>
      </c>
      <c r="E503" s="5">
        <v>36931</v>
      </c>
      <c r="F503" s="5" t="s">
        <v>12</v>
      </c>
      <c r="G503" s="5">
        <v>37685</v>
      </c>
      <c r="H503" s="5" t="s">
        <v>657</v>
      </c>
      <c r="I503" s="23">
        <v>9.4605405156249989E-2</v>
      </c>
      <c r="J503" s="6" t="str">
        <f>IF(I503&gt;=40,"Above 40 Lacs",IF(AND(I503&gt;=25,I503&lt;40),"Between 25 - 40 Lacs",IF(AND(I503&gt;=15,I503&lt;25),"Between 15 - 25 Lacs","Less than 15 Lacs")))</f>
        <v>Less than 15 Lacs</v>
      </c>
    </row>
    <row r="504" spans="1:10" x14ac:dyDescent="0.3">
      <c r="A504" s="6" t="s">
        <v>689</v>
      </c>
      <c r="B504" s="5" t="s">
        <v>20</v>
      </c>
      <c r="C504" s="7">
        <v>659</v>
      </c>
      <c r="D504" s="5" t="s">
        <v>85</v>
      </c>
      <c r="E504" s="5">
        <v>7900</v>
      </c>
      <c r="F504" s="5" t="s">
        <v>55</v>
      </c>
      <c r="G504" s="5">
        <v>21229</v>
      </c>
      <c r="H504" s="5" t="s">
        <v>274</v>
      </c>
      <c r="I504" s="23">
        <v>9.0856185999999978E-2</v>
      </c>
      <c r="J504" s="6" t="str">
        <f>IF(I504&gt;=40,"Above 40 Lacs",IF(AND(I504&gt;=25,I504&lt;40),"Between 25 - 40 Lacs",IF(AND(I504&gt;=15,I504&lt;25),"Between 15 - 25 Lacs","Less than 15 Lacs")))</f>
        <v>Less than 15 Lacs</v>
      </c>
    </row>
    <row r="505" spans="1:10" x14ac:dyDescent="0.3">
      <c r="A505" s="6" t="s">
        <v>689</v>
      </c>
      <c r="B505" s="5" t="s">
        <v>20</v>
      </c>
      <c r="C505" s="7">
        <v>781</v>
      </c>
      <c r="D505" s="5" t="s">
        <v>107</v>
      </c>
      <c r="E505" s="5">
        <v>37518</v>
      </c>
      <c r="F505" s="5" t="s">
        <v>52</v>
      </c>
      <c r="G505" s="5">
        <v>18167</v>
      </c>
      <c r="H505" s="5" t="s">
        <v>209</v>
      </c>
      <c r="I505" s="23">
        <v>8.4457624187499997E-2</v>
      </c>
      <c r="J505" s="6" t="str">
        <f>IF(I505&gt;=40,"Above 40 Lacs",IF(AND(I505&gt;=25,I505&lt;40),"Between 25 - 40 Lacs",IF(AND(I505&gt;=15,I505&lt;25),"Between 15 - 25 Lacs","Less than 15 Lacs")))</f>
        <v>Less than 15 Lacs</v>
      </c>
    </row>
    <row r="506" spans="1:10" x14ac:dyDescent="0.3">
      <c r="A506" s="6" t="s">
        <v>689</v>
      </c>
      <c r="B506" s="5" t="s">
        <v>20</v>
      </c>
      <c r="C506" s="7">
        <v>618</v>
      </c>
      <c r="D506" s="5" t="s">
        <v>51</v>
      </c>
      <c r="E506" s="5">
        <v>37518</v>
      </c>
      <c r="F506" s="5" t="s">
        <v>52</v>
      </c>
      <c r="G506" s="5">
        <v>25129</v>
      </c>
      <c r="H506" s="5" t="s">
        <v>356</v>
      </c>
      <c r="I506" s="23">
        <v>7.0055248562499992E-2</v>
      </c>
      <c r="J506" s="6" t="str">
        <f>IF(I506&gt;=40,"Above 40 Lacs",IF(AND(I506&gt;=25,I506&lt;40),"Between 25 - 40 Lacs",IF(AND(I506&gt;=15,I506&lt;25),"Between 15 - 25 Lacs","Less than 15 Lacs")))</f>
        <v>Less than 15 Lacs</v>
      </c>
    </row>
    <row r="507" spans="1:10" x14ac:dyDescent="0.3">
      <c r="A507" s="6" t="s">
        <v>689</v>
      </c>
      <c r="B507" s="5" t="s">
        <v>20</v>
      </c>
      <c r="C507" s="7">
        <v>619</v>
      </c>
      <c r="D507" s="5" t="s">
        <v>81</v>
      </c>
      <c r="E507" s="5">
        <v>897</v>
      </c>
      <c r="F507" s="5" t="s">
        <v>31</v>
      </c>
      <c r="G507" s="5">
        <v>37691</v>
      </c>
      <c r="H507" s="5" t="s">
        <v>658</v>
      </c>
      <c r="I507" s="23">
        <v>5.4195203125000001E-2</v>
      </c>
      <c r="J507" s="6" t="str">
        <f>IF(I507&gt;=40,"Above 40 Lacs",IF(AND(I507&gt;=25,I507&lt;40),"Between 25 - 40 Lacs",IF(AND(I507&gt;=15,I507&lt;25),"Between 15 - 25 Lacs","Less than 15 Lacs")))</f>
        <v>Less than 15 Lacs</v>
      </c>
    </row>
    <row r="508" spans="1:10" x14ac:dyDescent="0.3">
      <c r="A508" s="6" t="s">
        <v>688</v>
      </c>
      <c r="B508" s="5" t="s">
        <v>15</v>
      </c>
      <c r="C508" s="7">
        <v>1218</v>
      </c>
      <c r="D508" s="5" t="s">
        <v>333</v>
      </c>
      <c r="E508" s="5">
        <v>19526</v>
      </c>
      <c r="F508" s="5" t="s">
        <v>36</v>
      </c>
      <c r="G508" s="5">
        <v>37572</v>
      </c>
      <c r="H508" s="5" t="s">
        <v>642</v>
      </c>
      <c r="I508" s="23">
        <v>4.49165615E-2</v>
      </c>
      <c r="J508" s="6" t="str">
        <f>IF(I508&gt;=40,"Above 40 Lacs",IF(AND(I508&gt;=25,I508&lt;40),"Between 25 - 40 Lacs",IF(AND(I508&gt;=15,I508&lt;25),"Between 15 - 25 Lacs","Less than 15 Lacs")))</f>
        <v>Less than 15 Lacs</v>
      </c>
    </row>
    <row r="509" spans="1:10" x14ac:dyDescent="0.3">
      <c r="A509" s="6" t="s">
        <v>686</v>
      </c>
      <c r="B509" s="5" t="s">
        <v>5</v>
      </c>
      <c r="C509" s="7">
        <v>59</v>
      </c>
      <c r="D509" s="5" t="s">
        <v>8</v>
      </c>
      <c r="E509" s="5">
        <v>1390</v>
      </c>
      <c r="F509" s="5" t="s">
        <v>6</v>
      </c>
      <c r="G509" s="5">
        <v>1012</v>
      </c>
      <c r="H509" s="5" t="s">
        <v>17</v>
      </c>
      <c r="I509" s="23">
        <v>7.5823437499999997E-3</v>
      </c>
      <c r="J509" s="6" t="str">
        <f>IF(I509&gt;=40,"Above 40 Lacs",IF(AND(I509&gt;=25,I509&lt;40),"Between 25 - 40 Lacs",IF(AND(I509&gt;=15,I509&lt;25),"Between 15 - 25 Lacs","Less than 15 Lacs")))</f>
        <v>Less than 15 Lacs</v>
      </c>
    </row>
    <row r="510" spans="1:10" x14ac:dyDescent="0.3">
      <c r="A510" s="6" t="s">
        <v>688</v>
      </c>
      <c r="B510" s="5" t="s">
        <v>15</v>
      </c>
      <c r="C510" s="7">
        <v>1395</v>
      </c>
      <c r="D510" s="5" t="s">
        <v>140</v>
      </c>
      <c r="E510" s="5">
        <v>8841</v>
      </c>
      <c r="F510" s="5" t="s">
        <v>64</v>
      </c>
      <c r="G510" s="5">
        <v>37420</v>
      </c>
      <c r="H510" s="5" t="s">
        <v>622</v>
      </c>
      <c r="I510" s="23">
        <v>0</v>
      </c>
      <c r="J510" s="6" t="str">
        <f>IF(I510&gt;=40,"Above 40 Lacs",IF(AND(I510&gt;=25,I510&lt;40),"Between 25 - 40 Lacs",IF(AND(I510&gt;=15,I510&lt;25),"Between 15 - 25 Lacs","Less than 15 Lacs")))</f>
        <v>Less than 15 Lacs</v>
      </c>
    </row>
    <row r="511" spans="1:10" x14ac:dyDescent="0.3">
      <c r="A511" s="6" t="s">
        <v>689</v>
      </c>
      <c r="B511" s="5" t="s">
        <v>20</v>
      </c>
      <c r="C511" s="7">
        <v>654</v>
      </c>
      <c r="D511" s="5" t="s">
        <v>58</v>
      </c>
      <c r="E511" s="5">
        <v>897</v>
      </c>
      <c r="F511" s="5" t="s">
        <v>31</v>
      </c>
      <c r="G511" s="5">
        <v>37857</v>
      </c>
      <c r="H511" s="5" t="s">
        <v>675</v>
      </c>
      <c r="I511" s="23">
        <v>0</v>
      </c>
      <c r="J511" s="6" t="str">
        <f>IF(I511&gt;=40,"Above 40 Lacs",IF(AND(I511&gt;=25,I511&lt;40),"Between 25 - 40 Lacs",IF(AND(I511&gt;=15,I511&lt;25),"Between 15 - 25 Lacs","Less than 15 Lacs")))</f>
        <v>Less than 15 Lacs</v>
      </c>
    </row>
  </sheetData>
  <sortState xmlns:xlrd2="http://schemas.microsoft.com/office/spreadsheetml/2017/richdata2" ref="A2:J511">
    <sortCondition descending="1" ref="I2:I511"/>
    <sortCondition ref="J2:J51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Leaderboard</vt:lpstr>
      <vt:lpstr>Branchwise</vt:lpstr>
      <vt:lpstr>All ST 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Vijay Kumar Valecha</dc:creator>
  <cp:lastModifiedBy>Anil Balu Sable</cp:lastModifiedBy>
  <dcterms:created xsi:type="dcterms:W3CDTF">2023-06-02T12:04:25Z</dcterms:created>
  <dcterms:modified xsi:type="dcterms:W3CDTF">2023-07-18T09:13:14Z</dcterms:modified>
</cp:coreProperties>
</file>